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113"/>
  <workbookPr/>
  <mc:AlternateContent xmlns:mc="http://schemas.openxmlformats.org/markup-compatibility/2006">
    <mc:Choice Requires="x15">
      <x15ac:absPath xmlns:x15ac="http://schemas.microsoft.com/office/spreadsheetml/2010/11/ac" url="/Users/michaeldocherty/Dropbox/Docherty_Wirkus Shared/Challenges/Pilot 3 Challenge - HSP Ore Upgrading/Challenge Brief/Technical &amp; Supplemental Information/"/>
    </mc:Choice>
  </mc:AlternateContent>
  <xr:revisionPtr revIDLastSave="0" documentId="13_ncr:1_{778DCF72-1BDC-BB42-BC08-8C1EFEC33246}" xr6:coauthVersionLast="45" xr6:coauthVersionMax="45" xr10:uidLastSave="{00000000-0000-0000-0000-000000000000}"/>
  <bookViews>
    <workbookView xWindow="0" yWindow="460" windowWidth="25600" windowHeight="14500" xr2:uid="{00000000-000D-0000-FFFF-FFFF00000000}"/>
  </bookViews>
  <sheets>
    <sheet name="Ore Upgrading Cost Worksheet"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38" i="4" l="1"/>
  <c r="G35" i="4"/>
  <c r="G40" i="4" s="1"/>
  <c r="G28" i="4" l="1"/>
  <c r="G27" i="4"/>
  <c r="G26" i="4"/>
  <c r="G25" i="4"/>
  <c r="G24" i="4"/>
  <c r="G23" i="4"/>
  <c r="G29" i="4" l="1"/>
  <c r="G45" i="4" s="1"/>
  <c r="G52" i="4" l="1"/>
  <c r="G57" i="4" l="1"/>
</calcChain>
</file>

<file path=xl/sharedStrings.xml><?xml version="1.0" encoding="utf-8"?>
<sst xmlns="http://schemas.openxmlformats.org/spreadsheetml/2006/main" count="122" uniqueCount="104">
  <si>
    <t>Rio Tinto Ore Upgrading Challenge</t>
  </si>
  <si>
    <t>Item 2</t>
  </si>
  <si>
    <t>Item 3</t>
  </si>
  <si>
    <t>Item 4</t>
  </si>
  <si>
    <t>Item 5</t>
  </si>
  <si>
    <t>Guidance</t>
  </si>
  <si>
    <t>Consumables</t>
  </si>
  <si>
    <t>Labor</t>
  </si>
  <si>
    <t>Units</t>
  </si>
  <si>
    <t>Maintenance</t>
  </si>
  <si>
    <t>Power</t>
  </si>
  <si>
    <t>Direct Operating Costs (Opex) Worksheet</t>
  </si>
  <si>
    <t>Instructions:</t>
  </si>
  <si>
    <t>Costs are to be provided in US dollars</t>
  </si>
  <si>
    <t>Unit Usage 
per 
Output-tonne</t>
  </si>
  <si>
    <t xml:space="preserve">Consumable 
Price 
per Unit </t>
  </si>
  <si>
    <t>Power Cost 
per 
KW-h</t>
  </si>
  <si>
    <t>To be calculated based on process design.</t>
  </si>
  <si>
    <t>KWh
per 
Output-tonne</t>
  </si>
  <si>
    <t>Power Cost per 
Output-tonne</t>
  </si>
  <si>
    <t>Consumable Cost per 
Output-tonne</t>
  </si>
  <si>
    <t>subtotal</t>
  </si>
  <si>
    <t>Production consumables would include any consumable materials that are required for this process. This could include chemicals (e.g. anthracite, acid, catalysts), filters, gas (in process), etc.</t>
  </si>
  <si>
    <t>Assumptions:</t>
  </si>
  <si>
    <t>Category</t>
  </si>
  <si>
    <t>General Guidance:</t>
  </si>
  <si>
    <t>Very Low</t>
  </si>
  <si>
    <t>Low</t>
  </si>
  <si>
    <t>Medium</t>
  </si>
  <si>
    <t>High</t>
  </si>
  <si>
    <t>Power Usage Example</t>
  </si>
  <si>
    <t>Level</t>
  </si>
  <si>
    <t>If calculated:</t>
  </si>
  <si>
    <t xml:space="preserve"> </t>
  </si>
  <si>
    <t>Item 6</t>
  </si>
  <si>
    <t>Estimated Power Cost per Output-tonne</t>
  </si>
  <si>
    <t>Item 1 (replace with your item descriptions)</t>
  </si>
  <si>
    <t>Additional assumptions:</t>
  </si>
  <si>
    <t>Power costs to be included are those directly related to the production process (not facilities). Power costs can be estimated by calculating the energy required for the process reaction(s). If this is a physical-only process, software is usually used to estimate these costs. If unable to calculate these numbers, guidance is provided (see right) for making an assumption of power costs as a percentage of total costs.</t>
  </si>
  <si>
    <t>Provide any rationale or explanation here (or attach)</t>
  </si>
  <si>
    <t>Power Usage Cost Guidance:</t>
  </si>
  <si>
    <t>Expected to be in range of +/- 25% of total direct costs.</t>
  </si>
  <si>
    <t>Expected to be in range of +/- 15% of total direct costs.</t>
  </si>
  <si>
    <t>Labor Cost per Output-tonne</t>
  </si>
  <si>
    <t>Labor Cost Guidance:</t>
  </si>
  <si>
    <t>High-range Est.</t>
  </si>
  <si>
    <t>Low-range Est.</t>
  </si>
  <si>
    <t>Mid-range Est.</t>
  </si>
  <si>
    <t>Direct labor calculation (as % of total direct costs)</t>
  </si>
  <si>
    <t>Cost to be Entered Into Worksheet</t>
  </si>
  <si>
    <t>Description</t>
  </si>
  <si>
    <t>Complex and/or labor-intensive process</t>
  </si>
  <si>
    <t>Average complexity and labor intensiveness</t>
  </si>
  <si>
    <t>Simple or automated process</t>
  </si>
  <si>
    <t>% of Total Direct Cost</t>
  </si>
  <si>
    <t>Est. % of Total Direct Costs</t>
  </si>
  <si>
    <t xml:space="preserve">To be estimated based on process design.
</t>
  </si>
  <si>
    <t>Maintenance Cost Guidance:</t>
  </si>
  <si>
    <t>→</t>
  </si>
  <si>
    <t>Production Consumables:</t>
  </si>
  <si>
    <t>Power Usage:</t>
  </si>
  <si>
    <t>Labor:</t>
  </si>
  <si>
    <t>Maintenance:</t>
  </si>
  <si>
    <t>Total Direct Operating Cost Estimate (Opex):</t>
  </si>
  <si>
    <t>If you select a number at the higher or lower end of maintenance % range, provide rationale here:</t>
  </si>
  <si>
    <t>Use only ONE of the following two methods</t>
  </si>
  <si>
    <t>Power usage example: physical separation</t>
  </si>
  <si>
    <t>Power usage example: fine grinding</t>
  </si>
  <si>
    <t>Power usage example: hydro-metallurgical</t>
  </si>
  <si>
    <t>Power usage example: pyro-metallurgical</t>
  </si>
  <si>
    <t>or</t>
  </si>
  <si>
    <t>$/output-tonne</t>
  </si>
  <si>
    <t>$2 to $3 per output-tonne</t>
  </si>
  <si>
    <t>$3 to $5 per output-tonne</t>
  </si>
  <si>
    <t>$5 to $20 per output-tonne</t>
  </si>
  <si>
    <t>$20 to $25 per output-tonne</t>
  </si>
  <si>
    <t>Low maintenance: e.g. physical separation methods</t>
  </si>
  <si>
    <t xml:space="preserve">Med. maintenance: e.g. pyro-metallurgical methods </t>
  </si>
  <si>
    <t>Maintenance calculation (as % of total direct costs)</t>
  </si>
  <si>
    <t>NOTE:</t>
  </si>
  <si>
    <t>If you select a number at the higher or lower end of labor % range, provide rationale here:</t>
  </si>
  <si>
    <t xml:space="preserve">Direct labor related to production and maintenance personnel. For this early stage of conceptual development, we will estimate labor as a percentage of the total direct costs. This cost will be derived based on the percentage you enter below. (Also see labor cost guidance to right). </t>
  </si>
  <si>
    <t xml:space="preserve">Includes maintenance consumables &amp; sustaining investment related to upkeep. This cost will be derived based on the percentage you enter below. (See maintenance cost guidance to right). </t>
  </si>
  <si>
    <t>High maint.: e.g. hydro-metalurgical (corrision)</t>
  </si>
  <si>
    <t>per Output-tonne</t>
  </si>
  <si>
    <t>Estimated Power (KWh) per Output-tonne</t>
  </si>
  <si>
    <t>Your Name:</t>
  </si>
  <si>
    <t>Please provide your individual or team name:</t>
  </si>
  <si>
    <t>Final production volume of 250,000 metric tonnes/year</t>
  </si>
  <si>
    <t>Percentge of total direct costs (plug number)</t>
  </si>
  <si>
    <t xml:space="preserve">  L&amp;M 30-50% 
  (likely 40%)</t>
  </si>
  <si>
    <t>Power usage  cost estimate:</t>
  </si>
  <si>
    <t>Maint. Cost per 
Output-tonne</t>
  </si>
  <si>
    <t>- Should be 10-20% of total direct costs (15% as starting point)</t>
  </si>
  <si>
    <t>- Labor &amp;maintenance costs combined should be 30-50% of total direct costs (likely in range of ~40%)</t>
  </si>
  <si>
    <t>- Should be 20-30% of total direct costs (25% as starting point)</t>
  </si>
  <si>
    <t>If assumed (using guidance from table to right):</t>
  </si>
  <si>
    <r>
      <t xml:space="preserve">This worksheet is provided to assist you in developing initial cost estimates for the Rio Tinto Ore Upgrading Challenge. We recognize that at an 'idea-stage' of development, that accurate cost estimates will not be possible. At the same time, our overall objective is to identify </t>
    </r>
    <r>
      <rPr>
        <u/>
        <sz val="12"/>
        <color theme="1"/>
        <rFont val="Calibri (Body)"/>
      </rPr>
      <t>cost-effective</t>
    </r>
    <r>
      <rPr>
        <sz val="12"/>
        <color theme="1"/>
        <rFont val="Calibri"/>
        <family val="2"/>
        <scheme val="minor"/>
      </rPr>
      <t xml:space="preserve"> new technologies that can improve our TiO2 content, so cost feasibility of the approach is central to the Challenge. Our initial focus for evaluating costs will be related to operating costs (Opex). Capital expenditures (Capex) required for any proposed concept will be evaluated at a later stage of development (during our Stage-2 Challenge). A completed cost estimate worksheet will be important for helping us evaluate your Challenge submission. Please include your name in the worksheet as well as in file name that you submit.
The worksheet includes cost estimates for all production consumables, labor, maintenance and power (process-related) for your conceptual solution. Guidance is also provided for completing the worksheet below and to the right of each section. Note that green cells denote where direct input is allowed; grey cells are protected (locked) to prevent accidental overwriting of formulas.</t>
    </r>
  </si>
  <si>
    <t>Version: 15jan2020</t>
  </si>
  <si>
    <r>
      <rPr>
        <b/>
        <sz val="12"/>
        <color theme="1"/>
        <rFont val="Calibri (Body)"/>
      </rPr>
      <t>Unit of Measure</t>
    </r>
    <r>
      <rPr>
        <b/>
        <sz val="11"/>
        <color theme="1"/>
        <rFont val="Calibri"/>
        <family val="2"/>
        <scheme val="minor"/>
      </rPr>
      <t xml:space="preserve"> </t>
    </r>
    <r>
      <rPr>
        <b/>
        <sz val="10"/>
        <color theme="1"/>
        <rFont val="Calibri (Body)"/>
      </rPr>
      <t>(Kg, Lb, etc.)</t>
    </r>
  </si>
  <si>
    <t>•</t>
  </si>
  <si>
    <t>List any additional assumptions or clarifying explanations as needed: (One assumption per cell)</t>
  </si>
  <si>
    <r>
      <rPr>
        <i/>
        <u/>
        <sz val="12"/>
        <color theme="1"/>
        <rFont val="Calibri (Body)"/>
      </rPr>
      <t>Total direct operating costs are targeted to be less than $50 per output-tonne</t>
    </r>
    <r>
      <rPr>
        <i/>
        <sz val="12"/>
        <color theme="1"/>
        <rFont val="Calibri"/>
        <family val="2"/>
        <scheme val="minor"/>
      </rPr>
      <t xml:space="preserve"> in order to be economically feasible. We hope to achieve a significantly lower number to be economically attractive. While this is not a hard cutoff, use this for guidance as you estimate costs and assess the totals.</t>
    </r>
  </si>
  <si>
    <t>Direct cost calculated as US$ per output-tonne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</si>
</sst>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0.00_);[Red]\(&quot;$&quot;#,##0.00\)"/>
    <numFmt numFmtId="44" formatCode="_(&quot;$&quot;* #,##0.00_);_(&quot;$&quot;* \(#,##0.00\);_(&quot;$&quot;* &quot;-&quot;??_);_(@_)"/>
    <numFmt numFmtId="164" formatCode="&quot;$&quot;#,##0.00"/>
  </numFmts>
  <fonts count="24">
    <font>
      <sz val="11"/>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b/>
      <sz val="18"/>
      <color theme="1"/>
      <name val="Calibri"/>
      <family val="2"/>
      <scheme val="minor"/>
    </font>
    <font>
      <b/>
      <sz val="12"/>
      <color theme="1"/>
      <name val="Calibri"/>
      <family val="2"/>
      <scheme val="minor"/>
    </font>
    <font>
      <sz val="18"/>
      <color theme="1"/>
      <name val="Calibri"/>
      <family val="2"/>
      <scheme val="minor"/>
    </font>
    <font>
      <i/>
      <sz val="12"/>
      <color theme="1"/>
      <name val="Calibri"/>
      <family val="2"/>
      <scheme val="minor"/>
    </font>
    <font>
      <b/>
      <sz val="11"/>
      <color theme="1"/>
      <name val="Calibri"/>
      <family val="2"/>
      <scheme val="minor"/>
    </font>
    <font>
      <sz val="11"/>
      <color theme="1"/>
      <name val="Calibri"/>
      <family val="2"/>
      <scheme val="minor"/>
    </font>
    <font>
      <b/>
      <sz val="14"/>
      <color theme="1"/>
      <name val="Calibri"/>
      <family val="2"/>
      <scheme val="minor"/>
    </font>
    <font>
      <i/>
      <sz val="11"/>
      <color theme="1"/>
      <name val="Calibri"/>
      <family val="2"/>
      <scheme val="minor"/>
    </font>
    <font>
      <u/>
      <sz val="12"/>
      <color theme="1"/>
      <name val="Calibri (Body)"/>
    </font>
    <font>
      <u/>
      <sz val="12"/>
      <color theme="1"/>
      <name val="Calibri"/>
      <family val="2"/>
      <scheme val="minor"/>
    </font>
    <font>
      <sz val="10"/>
      <color theme="1"/>
      <name val="Calibri"/>
      <family val="2"/>
      <scheme val="minor"/>
    </font>
    <font>
      <i/>
      <u/>
      <sz val="12"/>
      <color theme="1"/>
      <name val="Calibri (Body)"/>
    </font>
    <font>
      <b/>
      <sz val="10"/>
      <color theme="1"/>
      <name val="Calibri (Body)"/>
    </font>
    <font>
      <b/>
      <sz val="12"/>
      <color theme="1"/>
      <name val="Calibri (Body)"/>
    </font>
    <font>
      <b/>
      <sz val="16"/>
      <color theme="1"/>
      <name val="Calibri"/>
      <family val="2"/>
      <scheme val="minor"/>
    </font>
    <font>
      <b/>
      <sz val="20"/>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9" tint="0.79998168889431442"/>
        <bgColor indexed="64"/>
      </patternFill>
    </fill>
  </fills>
  <borders count="1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44" fontId="13" fillId="0" borderId="0" applyFont="0" applyFill="0" applyBorder="0" applyAlignment="0" applyProtection="0"/>
  </cellStyleXfs>
  <cellXfs count="131">
    <xf numFmtId="0" fontId="0" fillId="0" borderId="0" xfId="0"/>
    <xf numFmtId="0" fontId="8" fillId="0" borderId="0" xfId="0" applyFont="1" applyProtection="1">
      <protection locked="0"/>
    </xf>
    <xf numFmtId="0" fontId="14" fillId="0" borderId="0" xfId="0" applyFont="1" applyAlignment="1" applyProtection="1">
      <alignment vertical="center"/>
      <protection locked="0"/>
    </xf>
    <xf numFmtId="0" fontId="8" fillId="0" borderId="0" xfId="0" applyFont="1" applyAlignment="1" applyProtection="1">
      <alignment wrapText="1"/>
      <protection locked="0"/>
    </xf>
    <xf numFmtId="0" fontId="8" fillId="0" borderId="1" xfId="0" applyFont="1" applyBorder="1" applyProtection="1">
      <protection locked="0"/>
    </xf>
    <xf numFmtId="0" fontId="8" fillId="0" borderId="0" xfId="0" applyFont="1" applyBorder="1" applyProtection="1">
      <protection locked="0"/>
    </xf>
    <xf numFmtId="0" fontId="10" fillId="0" borderId="0" xfId="0" applyFont="1" applyProtection="1">
      <protection locked="0"/>
    </xf>
    <xf numFmtId="0" fontId="10" fillId="0" borderId="0" xfId="0" applyFont="1" applyAlignment="1" applyProtection="1">
      <alignment wrapText="1"/>
      <protection locked="0"/>
    </xf>
    <xf numFmtId="0" fontId="10" fillId="0" borderId="1" xfId="0" applyFont="1" applyBorder="1" applyProtection="1">
      <protection locked="0"/>
    </xf>
    <xf numFmtId="0" fontId="10" fillId="0" borderId="0" xfId="0" applyFont="1" applyBorder="1" applyProtection="1">
      <protection locked="0"/>
    </xf>
    <xf numFmtId="0" fontId="0" fillId="0" borderId="0" xfId="0" applyFont="1" applyProtection="1">
      <protection locked="0"/>
    </xf>
    <xf numFmtId="0" fontId="14" fillId="0" borderId="0" xfId="0" applyFont="1" applyProtection="1">
      <protection locked="0"/>
    </xf>
    <xf numFmtId="0" fontId="0" fillId="0" borderId="0" xfId="0" applyFont="1" applyAlignment="1" applyProtection="1">
      <alignment wrapText="1"/>
      <protection locked="0"/>
    </xf>
    <xf numFmtId="0" fontId="0" fillId="0" borderId="1" xfId="0" applyFont="1" applyBorder="1" applyProtection="1">
      <protection locked="0"/>
    </xf>
    <xf numFmtId="0" fontId="0" fillId="0" borderId="0" xfId="0" applyFont="1" applyBorder="1" applyProtection="1">
      <protection locked="0"/>
    </xf>
    <xf numFmtId="0" fontId="0" fillId="0" borderId="0" xfId="0" applyFont="1" applyAlignment="1" applyProtection="1">
      <alignment vertical="top"/>
      <protection locked="0"/>
    </xf>
    <xf numFmtId="0" fontId="7" fillId="0" borderId="0" xfId="0" applyFont="1" applyAlignment="1" applyProtection="1">
      <alignment vertical="top" wrapText="1"/>
      <protection locked="0"/>
    </xf>
    <xf numFmtId="0" fontId="7" fillId="0" borderId="1" xfId="0" applyFont="1" applyBorder="1" applyAlignment="1" applyProtection="1">
      <alignment vertical="top" wrapText="1"/>
      <protection locked="0"/>
    </xf>
    <xf numFmtId="0" fontId="7" fillId="0" borderId="0" xfId="0" applyFont="1" applyBorder="1" applyAlignment="1" applyProtection="1">
      <alignment vertical="top" wrapText="1"/>
      <protection locked="0"/>
    </xf>
    <xf numFmtId="0" fontId="6" fillId="0" borderId="0" xfId="0" applyFont="1" applyAlignment="1" applyProtection="1">
      <alignment horizontal="left" vertical="top" wrapText="1"/>
      <protection locked="0"/>
    </xf>
    <xf numFmtId="0" fontId="7" fillId="0" borderId="0" xfId="0" applyFont="1" applyAlignment="1" applyProtection="1">
      <alignment horizontal="left" vertical="top" wrapText="1"/>
      <protection locked="0"/>
    </xf>
    <xf numFmtId="0" fontId="7" fillId="0" borderId="1" xfId="0" applyFont="1" applyBorder="1" applyAlignment="1" applyProtection="1">
      <alignment horizontal="left" vertical="top" wrapText="1"/>
      <protection locked="0"/>
    </xf>
    <xf numFmtId="0" fontId="14" fillId="0" borderId="0" xfId="0" applyFont="1" applyBorder="1" applyProtection="1">
      <protection locked="0"/>
    </xf>
    <xf numFmtId="0" fontId="0" fillId="0" borderId="0" xfId="0" applyFont="1" applyAlignment="1" applyProtection="1">
      <alignment vertical="top" wrapText="1"/>
      <protection locked="0"/>
    </xf>
    <xf numFmtId="0" fontId="0" fillId="0" borderId="1" xfId="0" applyFont="1" applyBorder="1" applyAlignment="1" applyProtection="1">
      <alignment vertical="top"/>
      <protection locked="0"/>
    </xf>
    <xf numFmtId="0" fontId="0" fillId="0" borderId="0" xfId="0" applyFont="1" applyBorder="1" applyAlignment="1" applyProtection="1">
      <alignment vertical="top"/>
      <protection locked="0"/>
    </xf>
    <xf numFmtId="0" fontId="9" fillId="0" borderId="0" xfId="0" applyFont="1" applyAlignment="1" applyProtection="1">
      <alignment vertical="center" wrapText="1"/>
      <protection locked="0"/>
    </xf>
    <xf numFmtId="0" fontId="9" fillId="0" borderId="0" xfId="0" applyFont="1" applyAlignment="1" applyProtection="1">
      <alignment vertical="center"/>
      <protection locked="0"/>
    </xf>
    <xf numFmtId="0" fontId="6" fillId="0" borderId="0" xfId="0" applyFont="1" applyAlignment="1" applyProtection="1">
      <alignment vertical="top"/>
      <protection locked="0"/>
    </xf>
    <xf numFmtId="0" fontId="0" fillId="0" borderId="0" xfId="0" applyFont="1" applyAlignment="1" applyProtection="1">
      <protection locked="0"/>
    </xf>
    <xf numFmtId="0" fontId="0" fillId="0" borderId="0" xfId="0" applyFont="1" applyBorder="1" applyAlignment="1" applyProtection="1">
      <alignment wrapText="1"/>
      <protection locked="0"/>
    </xf>
    <xf numFmtId="0" fontId="9" fillId="0" borderId="0" xfId="0" applyFont="1" applyAlignment="1" applyProtection="1">
      <alignment horizontal="center" wrapText="1"/>
      <protection locked="0"/>
    </xf>
    <xf numFmtId="0" fontId="9" fillId="0" borderId="0" xfId="0" applyFont="1" applyAlignment="1" applyProtection="1">
      <alignment horizontal="left" wrapText="1"/>
      <protection locked="0"/>
    </xf>
    <xf numFmtId="0" fontId="0" fillId="0" borderId="0" xfId="0" applyFont="1" applyAlignment="1" applyProtection="1">
      <alignment vertical="center"/>
      <protection locked="0"/>
    </xf>
    <xf numFmtId="164" fontId="7" fillId="3" borderId="3" xfId="1" applyNumberFormat="1" applyFont="1" applyFill="1" applyBorder="1" applyAlignment="1" applyProtection="1">
      <alignment horizontal="center" vertical="center" wrapText="1"/>
      <protection locked="0"/>
    </xf>
    <xf numFmtId="0" fontId="7" fillId="3" borderId="3" xfId="0" applyFont="1" applyFill="1" applyBorder="1" applyAlignment="1" applyProtection="1">
      <alignment horizontal="center" vertical="center" wrapText="1"/>
      <protection locked="0"/>
    </xf>
    <xf numFmtId="164" fontId="0" fillId="0" borderId="0" xfId="0" applyNumberFormat="1" applyFont="1" applyFill="1" applyAlignment="1" applyProtection="1">
      <alignment horizontal="center" vertical="center"/>
      <protection locked="0"/>
    </xf>
    <xf numFmtId="0" fontId="0" fillId="3" borderId="3" xfId="0" applyFont="1" applyFill="1" applyBorder="1" applyAlignment="1" applyProtection="1">
      <alignment horizontal="left" vertical="center" wrapText="1"/>
      <protection locked="0"/>
    </xf>
    <xf numFmtId="0" fontId="0" fillId="0" borderId="1" xfId="0" applyFont="1" applyBorder="1" applyAlignment="1" applyProtection="1">
      <alignment vertical="center"/>
      <protection locked="0"/>
    </xf>
    <xf numFmtId="0" fontId="0" fillId="0" borderId="0" xfId="0" applyFont="1" applyBorder="1" applyAlignment="1" applyProtection="1">
      <alignment vertical="center"/>
      <protection locked="0"/>
    </xf>
    <xf numFmtId="0" fontId="0" fillId="0" borderId="0" xfId="0" applyFont="1" applyAlignment="1" applyProtection="1">
      <alignment vertical="center" wrapText="1"/>
      <protection locked="0"/>
    </xf>
    <xf numFmtId="0" fontId="0" fillId="0" borderId="0" xfId="0" applyFont="1" applyFill="1" applyAlignment="1" applyProtection="1">
      <alignment horizontal="center" vertical="center"/>
      <protection locked="0"/>
    </xf>
    <xf numFmtId="0" fontId="15" fillId="0" borderId="0" xfId="0" applyFont="1" applyAlignment="1" applyProtection="1">
      <alignment horizontal="right" vertical="center" wrapText="1"/>
      <protection locked="0"/>
    </xf>
    <xf numFmtId="0" fontId="9" fillId="0" borderId="0" xfId="0" applyFont="1" applyAlignment="1" applyProtection="1">
      <alignment wrapText="1"/>
      <protection locked="0"/>
    </xf>
    <xf numFmtId="0" fontId="17" fillId="0" borderId="0" xfId="0" applyFont="1" applyProtection="1">
      <protection locked="0"/>
    </xf>
    <xf numFmtId="0" fontId="14" fillId="0" borderId="0" xfId="0" applyFont="1" applyBorder="1" applyAlignment="1" applyProtection="1">
      <alignment vertical="center"/>
      <protection locked="0"/>
    </xf>
    <xf numFmtId="0" fontId="12" fillId="0" borderId="0" xfId="0" applyFont="1" applyProtection="1">
      <protection locked="0"/>
    </xf>
    <xf numFmtId="0" fontId="9" fillId="0" borderId="0" xfId="0" applyFont="1" applyAlignment="1" applyProtection="1">
      <alignment horizontal="left" vertical="center"/>
      <protection locked="0"/>
    </xf>
    <xf numFmtId="0" fontId="6" fillId="0" borderId="0" xfId="0" applyFont="1" applyAlignment="1" applyProtection="1">
      <alignment wrapText="1"/>
      <protection locked="0"/>
    </xf>
    <xf numFmtId="0" fontId="6" fillId="0" borderId="0" xfId="0" applyFont="1" applyBorder="1" applyAlignment="1" applyProtection="1">
      <alignment vertical="center"/>
      <protection locked="0"/>
    </xf>
    <xf numFmtId="0" fontId="9" fillId="0" borderId="0" xfId="0" applyFont="1" applyProtection="1">
      <protection locked="0"/>
    </xf>
    <xf numFmtId="0" fontId="11" fillId="0" borderId="0" xfId="0" applyFont="1" applyAlignment="1" applyProtection="1">
      <alignment horizontal="left" vertical="top" wrapText="1"/>
      <protection locked="0"/>
    </xf>
    <xf numFmtId="0" fontId="6" fillId="0" borderId="0" xfId="0" applyFont="1" applyAlignment="1" applyProtection="1">
      <alignment vertical="center"/>
      <protection locked="0"/>
    </xf>
    <xf numFmtId="0" fontId="9" fillId="0" borderId="0" xfId="0" applyFont="1" applyAlignment="1" applyProtection="1">
      <alignment horizontal="left" vertical="center" wrapText="1"/>
      <protection locked="0"/>
    </xf>
    <xf numFmtId="0" fontId="6" fillId="0" borderId="0" xfId="0" applyFont="1" applyAlignment="1" applyProtection="1">
      <alignment horizontal="left" vertical="center" wrapText="1"/>
      <protection locked="0"/>
    </xf>
    <xf numFmtId="9" fontId="6" fillId="0" borderId="0" xfId="0" applyNumberFormat="1" applyFont="1" applyFill="1" applyAlignment="1" applyProtection="1">
      <alignment horizontal="left" vertical="center"/>
      <protection locked="0"/>
    </xf>
    <xf numFmtId="0" fontId="6" fillId="0" borderId="0" xfId="0" applyFont="1" applyAlignment="1" applyProtection="1">
      <alignment vertical="center" wrapText="1"/>
      <protection locked="0"/>
    </xf>
    <xf numFmtId="0" fontId="14" fillId="0" borderId="0" xfId="0" applyFont="1" applyAlignment="1" applyProtection="1">
      <alignment horizontal="right"/>
      <protection locked="0"/>
    </xf>
    <xf numFmtId="164" fontId="0" fillId="2" borderId="3" xfId="0" applyNumberFormat="1" applyFont="1" applyFill="1" applyBorder="1" applyAlignment="1" applyProtection="1">
      <alignment horizontal="center" vertical="center"/>
    </xf>
    <xf numFmtId="164" fontId="0" fillId="2" borderId="4" xfId="0" applyNumberFormat="1" applyFont="1" applyFill="1" applyBorder="1" applyAlignment="1" applyProtection="1">
      <alignment horizontal="center" vertical="center"/>
    </xf>
    <xf numFmtId="0" fontId="6" fillId="0" borderId="0" xfId="0" applyFont="1" applyAlignment="1" applyProtection="1">
      <alignment horizontal="center" wrapText="1"/>
      <protection locked="0"/>
    </xf>
    <xf numFmtId="164" fontId="6" fillId="2" borderId="0" xfId="0" applyNumberFormat="1" applyFont="1" applyFill="1" applyAlignment="1" applyProtection="1">
      <alignment horizontal="center"/>
    </xf>
    <xf numFmtId="0" fontId="11" fillId="0" borderId="0" xfId="0" applyFont="1" applyProtection="1">
      <protection locked="0"/>
    </xf>
    <xf numFmtId="8" fontId="6" fillId="0" borderId="0" xfId="0" applyNumberFormat="1" applyFont="1" applyAlignment="1" applyProtection="1">
      <alignment wrapText="1"/>
      <protection locked="0"/>
    </xf>
    <xf numFmtId="0" fontId="6" fillId="0" borderId="0" xfId="0" applyFont="1" applyProtection="1">
      <protection locked="0"/>
    </xf>
    <xf numFmtId="8" fontId="6" fillId="2" borderId="0" xfId="0" applyNumberFormat="1" applyFont="1" applyFill="1" applyAlignment="1" applyProtection="1">
      <alignment horizontal="center" wrapText="1"/>
    </xf>
    <xf numFmtId="164" fontId="6" fillId="2" borderId="0" xfId="1" applyNumberFormat="1" applyFont="1" applyFill="1" applyAlignment="1" applyProtection="1">
      <alignment horizontal="center"/>
    </xf>
    <xf numFmtId="0" fontId="6" fillId="0" borderId="0" xfId="0" applyFont="1" applyAlignment="1" applyProtection="1">
      <alignment horizontal="center" wrapText="1"/>
    </xf>
    <xf numFmtId="1" fontId="6" fillId="2" borderId="0" xfId="0" applyNumberFormat="1" applyFont="1" applyFill="1" applyAlignment="1" applyProtection="1">
      <alignment horizontal="center" wrapText="1"/>
    </xf>
    <xf numFmtId="0" fontId="11" fillId="0" borderId="0" xfId="0" applyFont="1" applyAlignment="1" applyProtection="1">
      <alignment horizontal="right" vertical="center"/>
      <protection locked="0"/>
    </xf>
    <xf numFmtId="0" fontId="6" fillId="0" borderId="0" xfId="0" applyFont="1" applyAlignment="1" applyProtection="1">
      <alignment vertical="top" wrapText="1"/>
      <protection locked="0"/>
    </xf>
    <xf numFmtId="0" fontId="11" fillId="0" borderId="0" xfId="0" applyFont="1" applyAlignment="1" applyProtection="1">
      <alignment vertical="top" wrapText="1"/>
      <protection locked="0"/>
    </xf>
    <xf numFmtId="0" fontId="11" fillId="0" borderId="0" xfId="0" applyFont="1" applyAlignment="1" applyProtection="1">
      <alignment vertical="top"/>
      <protection locked="0"/>
    </xf>
    <xf numFmtId="0" fontId="6" fillId="3" borderId="3" xfId="0" applyFont="1" applyFill="1" applyBorder="1" applyAlignment="1" applyProtection="1">
      <alignment vertical="top"/>
      <protection locked="0"/>
    </xf>
    <xf numFmtId="0" fontId="6" fillId="3" borderId="3" xfId="0" applyFont="1" applyFill="1" applyBorder="1" applyProtection="1">
      <protection locked="0"/>
    </xf>
    <xf numFmtId="0" fontId="6" fillId="0" borderId="0" xfId="0" applyFont="1" applyAlignment="1" applyProtection="1">
      <alignment horizontal="left" vertical="top" wrapText="1"/>
      <protection locked="0"/>
    </xf>
    <xf numFmtId="0" fontId="5" fillId="0" borderId="0" xfId="0" applyFont="1" applyAlignment="1" applyProtection="1">
      <alignment wrapText="1"/>
      <protection locked="0"/>
    </xf>
    <xf numFmtId="0" fontId="18" fillId="0" borderId="0" xfId="0" applyFont="1" applyAlignment="1" applyProtection="1">
      <alignment horizontal="right"/>
      <protection locked="0"/>
    </xf>
    <xf numFmtId="164" fontId="14" fillId="2" borderId="4" xfId="0" applyNumberFormat="1" applyFont="1" applyFill="1" applyBorder="1" applyAlignment="1" applyProtection="1">
      <alignment horizontal="center" vertical="center"/>
    </xf>
    <xf numFmtId="0" fontId="6" fillId="3" borderId="3" xfId="0" applyFont="1" applyFill="1" applyBorder="1" applyAlignment="1" applyProtection="1">
      <alignment vertical="center" wrapText="1"/>
      <protection locked="0"/>
    </xf>
    <xf numFmtId="0" fontId="7" fillId="3" borderId="3" xfId="0" applyFont="1" applyFill="1" applyBorder="1" applyAlignment="1" applyProtection="1">
      <alignment vertical="center" wrapText="1"/>
      <protection locked="0"/>
    </xf>
    <xf numFmtId="0" fontId="6" fillId="3" borderId="3" xfId="0" applyFont="1" applyFill="1" applyBorder="1" applyAlignment="1" applyProtection="1">
      <alignment horizontal="center" wrapText="1"/>
      <protection locked="0"/>
    </xf>
    <xf numFmtId="164" fontId="6" fillId="3" borderId="3" xfId="1" applyNumberFormat="1" applyFont="1" applyFill="1" applyBorder="1" applyAlignment="1" applyProtection="1">
      <alignment horizontal="center"/>
      <protection locked="0"/>
    </xf>
    <xf numFmtId="9" fontId="6" fillId="3" borderId="3" xfId="0" applyNumberFormat="1" applyFont="1" applyFill="1" applyBorder="1" applyAlignment="1" applyProtection="1">
      <alignment horizontal="center" wrapText="1"/>
      <protection locked="0"/>
    </xf>
    <xf numFmtId="0" fontId="6" fillId="0" borderId="0" xfId="0" applyFont="1" applyAlignment="1" applyProtection="1">
      <alignment horizontal="left" vertical="top" wrapText="1"/>
      <protection locked="0"/>
    </xf>
    <xf numFmtId="0" fontId="6" fillId="0" borderId="0" xfId="0" applyFont="1" applyAlignment="1" applyProtection="1">
      <protection locked="0"/>
    </xf>
    <xf numFmtId="0" fontId="6" fillId="0" borderId="0" xfId="0" applyFont="1" applyAlignment="1" applyProtection="1">
      <alignment horizontal="left"/>
      <protection locked="0"/>
    </xf>
    <xf numFmtId="0" fontId="3" fillId="0" borderId="0" xfId="0" applyFont="1" applyAlignment="1" applyProtection="1">
      <alignment vertical="center"/>
      <protection locked="0"/>
    </xf>
    <xf numFmtId="0" fontId="6" fillId="0" borderId="0" xfId="0" applyFont="1" applyAlignment="1" applyProtection="1">
      <alignment horizontal="left" vertical="top"/>
      <protection locked="0"/>
    </xf>
    <xf numFmtId="0" fontId="15" fillId="0" borderId="0" xfId="0" applyFont="1" applyAlignment="1" applyProtection="1">
      <alignment wrapText="1"/>
      <protection locked="0"/>
    </xf>
    <xf numFmtId="0" fontId="15" fillId="0" borderId="0" xfId="0" applyFont="1" applyProtection="1">
      <protection locked="0"/>
    </xf>
    <xf numFmtId="0" fontId="11" fillId="0" borderId="0" xfId="0" quotePrefix="1" applyFont="1" applyAlignment="1" applyProtection="1">
      <alignment horizontal="left" vertical="center"/>
      <protection locked="0"/>
    </xf>
    <xf numFmtId="0" fontId="14" fillId="0" borderId="0" xfId="0" applyFont="1" applyAlignment="1" applyProtection="1">
      <alignment horizontal="right" vertical="center"/>
      <protection locked="0"/>
    </xf>
    <xf numFmtId="0" fontId="11" fillId="0" borderId="0" xfId="0" applyFont="1" applyBorder="1" applyAlignment="1" applyProtection="1">
      <alignment horizontal="right"/>
      <protection locked="0"/>
    </xf>
    <xf numFmtId="0" fontId="15" fillId="0" borderId="0" xfId="0" applyFont="1" applyBorder="1" applyProtection="1">
      <protection locked="0"/>
    </xf>
    <xf numFmtId="0" fontId="14" fillId="0" borderId="0" xfId="0" applyFont="1" applyAlignment="1" applyProtection="1">
      <alignment horizontal="left" wrapText="1"/>
      <protection locked="0"/>
    </xf>
    <xf numFmtId="0" fontId="11" fillId="0" borderId="0" xfId="0" applyFont="1" applyAlignment="1" applyProtection="1">
      <alignment horizontal="left" vertical="top" wrapText="1"/>
      <protection locked="0"/>
    </xf>
    <xf numFmtId="0" fontId="14" fillId="0" borderId="0" xfId="0" applyFont="1" applyAlignment="1" applyProtection="1">
      <alignment horizontal="left" vertical="top" wrapText="1"/>
      <protection locked="0"/>
    </xf>
    <xf numFmtId="0" fontId="11" fillId="0" borderId="0" xfId="0" applyFont="1" applyAlignment="1" applyProtection="1">
      <alignment horizontal="left" vertical="top" wrapText="1"/>
      <protection locked="0"/>
    </xf>
    <xf numFmtId="0" fontId="4" fillId="0" borderId="2" xfId="0" applyFont="1" applyBorder="1" applyAlignment="1" applyProtection="1">
      <alignment horizontal="left" vertical="top" wrapText="1"/>
      <protection locked="0"/>
    </xf>
    <xf numFmtId="0" fontId="0" fillId="0" borderId="0" xfId="0" applyFont="1" applyAlignment="1" applyProtection="1">
      <alignment horizontal="center" vertical="center" wrapText="1"/>
      <protection locked="0"/>
    </xf>
    <xf numFmtId="0" fontId="11" fillId="0" borderId="0" xfId="0" applyFont="1" applyAlignment="1" applyProtection="1">
      <alignment horizontal="center" vertical="center"/>
      <protection locked="0"/>
    </xf>
    <xf numFmtId="0" fontId="14" fillId="0" borderId="0" xfId="0" applyFont="1" applyAlignment="1" applyProtection="1">
      <alignment horizontal="left" vertical="top" wrapText="1"/>
      <protection locked="0"/>
    </xf>
    <xf numFmtId="0" fontId="11" fillId="0" borderId="0" xfId="0" quotePrefix="1" applyFont="1" applyAlignment="1" applyProtection="1">
      <alignment horizontal="left" vertical="top" wrapText="1"/>
      <protection locked="0"/>
    </xf>
    <xf numFmtId="0" fontId="6" fillId="3" borderId="8" xfId="0" applyFont="1" applyFill="1" applyBorder="1" applyAlignment="1" applyProtection="1">
      <alignment horizontal="left" vertical="top" wrapText="1"/>
      <protection locked="0"/>
    </xf>
    <xf numFmtId="0" fontId="6" fillId="3" borderId="9" xfId="0" applyFont="1" applyFill="1" applyBorder="1" applyAlignment="1" applyProtection="1">
      <alignment horizontal="left" vertical="top" wrapText="1"/>
      <protection locked="0"/>
    </xf>
    <xf numFmtId="0" fontId="6" fillId="3" borderId="10" xfId="0" applyFont="1" applyFill="1" applyBorder="1" applyAlignment="1" applyProtection="1">
      <alignment horizontal="left" vertical="top" wrapText="1"/>
      <protection locked="0"/>
    </xf>
    <xf numFmtId="0" fontId="2" fillId="0" borderId="0" xfId="0" applyFont="1" applyAlignment="1" applyProtection="1">
      <alignment horizontal="left" vertical="top" wrapText="1"/>
      <protection locked="0"/>
    </xf>
    <xf numFmtId="0" fontId="6" fillId="0" borderId="0" xfId="0" applyFont="1" applyAlignment="1" applyProtection="1">
      <alignment horizontal="left" vertical="top" wrapText="1"/>
      <protection locked="0"/>
    </xf>
    <xf numFmtId="0" fontId="6" fillId="3" borderId="3" xfId="0" applyFont="1" applyFill="1" applyBorder="1" applyAlignment="1" applyProtection="1">
      <alignment horizontal="center" vertical="top" wrapText="1"/>
      <protection locked="0"/>
    </xf>
    <xf numFmtId="0" fontId="7" fillId="3" borderId="5" xfId="0" applyFont="1" applyFill="1" applyBorder="1" applyAlignment="1" applyProtection="1">
      <alignment horizontal="center" vertical="top" wrapText="1"/>
      <protection locked="0"/>
    </xf>
    <xf numFmtId="0" fontId="7" fillId="3" borderId="6" xfId="0" applyFont="1" applyFill="1" applyBorder="1" applyAlignment="1" applyProtection="1">
      <alignment horizontal="center" vertical="top" wrapText="1"/>
      <protection locked="0"/>
    </xf>
    <xf numFmtId="0" fontId="7" fillId="3" borderId="7" xfId="0" applyFont="1" applyFill="1" applyBorder="1" applyAlignment="1" applyProtection="1">
      <alignment horizontal="center" vertical="top" wrapText="1"/>
      <protection locked="0"/>
    </xf>
    <xf numFmtId="0" fontId="3" fillId="0" borderId="1" xfId="0" applyFont="1" applyBorder="1" applyAlignment="1" applyProtection="1">
      <alignment horizontal="left" vertical="center" wrapText="1"/>
      <protection locked="0"/>
    </xf>
    <xf numFmtId="0" fontId="6" fillId="0" borderId="1" xfId="0" applyFont="1" applyBorder="1" applyAlignment="1" applyProtection="1">
      <alignment horizontal="left" vertical="center" wrapText="1"/>
      <protection locked="0"/>
    </xf>
    <xf numFmtId="0" fontId="6" fillId="3" borderId="3" xfId="0" applyFont="1" applyFill="1" applyBorder="1" applyAlignment="1" applyProtection="1">
      <alignment horizontal="left" vertical="top" wrapText="1"/>
      <protection locked="0"/>
    </xf>
    <xf numFmtId="0" fontId="14" fillId="0" borderId="0" xfId="0" applyFont="1" applyAlignment="1" applyProtection="1">
      <alignment horizontal="left" wrapText="1"/>
      <protection locked="0"/>
    </xf>
    <xf numFmtId="0" fontId="4" fillId="0" borderId="0" xfId="0" applyFont="1" applyBorder="1" applyAlignment="1" applyProtection="1">
      <alignment horizontal="left" vertical="top" wrapText="1"/>
      <protection locked="0"/>
    </xf>
    <xf numFmtId="0" fontId="0" fillId="3" borderId="3" xfId="0" applyFont="1" applyFill="1" applyBorder="1" applyAlignment="1" applyProtection="1">
      <alignment vertical="center"/>
      <protection locked="0"/>
    </xf>
    <xf numFmtId="0" fontId="9" fillId="0" borderId="0" xfId="0" applyFont="1" applyAlignment="1" applyProtection="1">
      <alignment horizontal="center" vertical="center" wrapText="1"/>
      <protection locked="0"/>
    </xf>
    <xf numFmtId="0" fontId="12" fillId="0" borderId="0" xfId="0" applyFont="1" applyAlignment="1" applyProtection="1">
      <alignment horizontal="center" wrapText="1"/>
      <protection locked="0"/>
    </xf>
    <xf numFmtId="0" fontId="1" fillId="3" borderId="3" xfId="0" applyFont="1" applyFill="1" applyBorder="1" applyAlignment="1" applyProtection="1">
      <alignment vertical="center" wrapText="1"/>
      <protection locked="0"/>
    </xf>
    <xf numFmtId="0" fontId="18" fillId="0" borderId="0" xfId="0" applyFont="1" applyAlignment="1" applyProtection="1">
      <alignment horizontal="center" vertical="center"/>
      <protection locked="0"/>
    </xf>
    <xf numFmtId="0" fontId="1" fillId="0" borderId="0" xfId="0" applyFont="1" applyBorder="1" applyAlignment="1" applyProtection="1">
      <alignment horizontal="left" vertical="top" wrapText="1"/>
      <protection locked="0"/>
    </xf>
    <xf numFmtId="0" fontId="22" fillId="0" borderId="0" xfId="0" applyFont="1" applyAlignment="1" applyProtection="1">
      <alignment vertical="center"/>
      <protection locked="0"/>
    </xf>
    <xf numFmtId="0" fontId="23" fillId="0" borderId="0" xfId="0" applyFont="1" applyProtection="1">
      <protection locked="0"/>
    </xf>
    <xf numFmtId="0" fontId="4" fillId="0" borderId="0" xfId="0" applyFont="1" applyAlignment="1" applyProtection="1">
      <alignment horizontal="left" vertical="center" wrapText="1"/>
      <protection locked="0"/>
    </xf>
    <xf numFmtId="0" fontId="4" fillId="0" borderId="2" xfId="0" applyFont="1" applyBorder="1" applyAlignment="1" applyProtection="1">
      <alignment horizontal="left" vertical="center" wrapText="1"/>
      <protection locked="0"/>
    </xf>
    <xf numFmtId="0" fontId="4" fillId="0" borderId="0" xfId="0" applyFont="1" applyAlignment="1" applyProtection="1">
      <alignment horizontal="left" vertical="center"/>
      <protection locked="0"/>
    </xf>
    <xf numFmtId="0" fontId="6" fillId="0" borderId="0" xfId="0" applyFont="1" applyAlignment="1" applyProtection="1">
      <alignment horizontal="left" vertical="center"/>
      <protection locked="0"/>
    </xf>
    <xf numFmtId="0" fontId="1" fillId="0" borderId="0" xfId="0" applyFont="1" applyAlignment="1" applyProtection="1">
      <alignment horizontal="left" vertical="center"/>
      <protection locked="0"/>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8"/>
  <sheetViews>
    <sheetView tabSelected="1" zoomScale="90" zoomScaleNormal="90" workbookViewId="0">
      <selection activeCell="E12" sqref="E12"/>
    </sheetView>
  </sheetViews>
  <sheetFormatPr baseColWidth="10" defaultColWidth="10.83203125" defaultRowHeight="18" customHeight="1"/>
  <cols>
    <col min="1" max="2" width="3.1640625" style="10" customWidth="1"/>
    <col min="3" max="3" width="46" style="12" customWidth="1"/>
    <col min="4" max="4" width="10" style="12" customWidth="1"/>
    <col min="5" max="6" width="13.83203125" style="12" customWidth="1"/>
    <col min="7" max="7" width="13.83203125" style="10" customWidth="1"/>
    <col min="8" max="8" width="1" style="10" customWidth="1"/>
    <col min="9" max="9" width="48.6640625" style="10" customWidth="1"/>
    <col min="10" max="10" width="3" style="10" customWidth="1"/>
    <col min="11" max="11" width="1.83203125" style="13" customWidth="1"/>
    <col min="12" max="12" width="3.6640625" style="14" customWidth="1"/>
    <col min="13" max="13" width="14.83203125" style="12" customWidth="1"/>
    <col min="14" max="14" width="45" style="12" customWidth="1"/>
    <col min="15" max="15" width="19.1640625" style="12" customWidth="1"/>
    <col min="16" max="16" width="19.6640625" style="10" customWidth="1"/>
    <col min="17" max="17" width="40.1640625" style="12" customWidth="1"/>
    <col min="18" max="18" width="13.83203125" style="10" customWidth="1"/>
    <col min="19" max="19" width="10.83203125" style="10"/>
    <col min="20" max="20" width="17.1640625" style="10" customWidth="1"/>
    <col min="21" max="16384" width="10.83203125" style="10"/>
  </cols>
  <sheetData>
    <row r="1" spans="1:21" s="1" customFormat="1" ht="25" customHeight="1">
      <c r="B1" s="124" t="s">
        <v>0</v>
      </c>
      <c r="C1" s="3"/>
      <c r="D1" s="3"/>
      <c r="E1" s="3"/>
      <c r="F1" s="3"/>
      <c r="I1" s="77" t="s">
        <v>98</v>
      </c>
      <c r="K1" s="4"/>
      <c r="L1" s="5"/>
      <c r="M1" s="3"/>
      <c r="N1" s="3"/>
      <c r="O1" s="3"/>
      <c r="Q1" s="3"/>
    </row>
    <row r="2" spans="1:21" s="6" customFormat="1" ht="26" customHeight="1">
      <c r="B2" s="125" t="s">
        <v>11</v>
      </c>
      <c r="C2" s="7"/>
      <c r="D2" s="7"/>
      <c r="E2" s="7"/>
      <c r="F2" s="7"/>
      <c r="K2" s="8"/>
      <c r="L2" s="9"/>
      <c r="M2" s="7"/>
      <c r="N2" s="7"/>
      <c r="O2" s="7"/>
      <c r="Q2" s="7"/>
    </row>
    <row r="4" spans="1:21" ht="18" customHeight="1">
      <c r="B4" s="11" t="s">
        <v>12</v>
      </c>
    </row>
    <row r="5" spans="1:21" s="15" customFormat="1" ht="157" customHeight="1">
      <c r="B5" s="107" t="s">
        <v>97</v>
      </c>
      <c r="C5" s="108"/>
      <c r="D5" s="108"/>
      <c r="E5" s="108"/>
      <c r="F5" s="108"/>
      <c r="G5" s="108"/>
      <c r="H5" s="108"/>
      <c r="I5" s="108"/>
      <c r="J5" s="16"/>
      <c r="K5" s="17"/>
      <c r="L5" s="18"/>
      <c r="M5" s="16"/>
      <c r="N5" s="16"/>
      <c r="O5" s="16"/>
      <c r="P5" s="16"/>
      <c r="Q5" s="16"/>
      <c r="R5" s="16"/>
      <c r="S5" s="16"/>
      <c r="T5" s="16"/>
      <c r="U5" s="16"/>
    </row>
    <row r="6" spans="1:21" s="15" customFormat="1" ht="18" customHeight="1">
      <c r="B6" s="75"/>
      <c r="C6" s="20"/>
      <c r="D6" s="20"/>
      <c r="E6" s="20"/>
      <c r="F6" s="20"/>
      <c r="G6" s="20"/>
      <c r="H6" s="20"/>
      <c r="I6" s="20"/>
      <c r="J6" s="20"/>
      <c r="K6" s="21"/>
      <c r="L6" s="18"/>
      <c r="M6" s="16"/>
      <c r="N6" s="16"/>
      <c r="O6" s="16"/>
      <c r="P6" s="16"/>
      <c r="Q6" s="16"/>
      <c r="R6" s="16"/>
      <c r="S6" s="16"/>
      <c r="T6" s="16"/>
      <c r="U6" s="16"/>
    </row>
    <row r="7" spans="1:21" s="15" customFormat="1" ht="18" customHeight="1">
      <c r="B7" s="11" t="s">
        <v>86</v>
      </c>
      <c r="C7" s="20"/>
      <c r="D7" s="20"/>
      <c r="E7" s="20"/>
      <c r="F7" s="20"/>
      <c r="G7" s="20"/>
      <c r="H7" s="20"/>
      <c r="I7" s="20"/>
      <c r="J7" s="20"/>
      <c r="K7" s="21"/>
      <c r="L7" s="18"/>
      <c r="M7" s="16"/>
      <c r="N7" s="16"/>
      <c r="O7" s="16"/>
      <c r="P7" s="16"/>
      <c r="Q7" s="16"/>
      <c r="R7" s="16"/>
      <c r="S7" s="16"/>
      <c r="T7" s="16"/>
      <c r="U7" s="16"/>
    </row>
    <row r="8" spans="1:21" s="15" customFormat="1" ht="22" customHeight="1">
      <c r="B8" s="75"/>
      <c r="C8" s="126" t="s">
        <v>87</v>
      </c>
      <c r="D8" s="127"/>
      <c r="E8" s="110"/>
      <c r="F8" s="111"/>
      <c r="G8" s="112"/>
      <c r="H8" s="20"/>
      <c r="I8" s="20"/>
      <c r="J8" s="20"/>
      <c r="K8" s="21"/>
      <c r="L8" s="18"/>
      <c r="M8" s="16"/>
      <c r="N8" s="16"/>
      <c r="O8" s="16"/>
      <c r="P8" s="16"/>
      <c r="Q8" s="16"/>
      <c r="R8" s="16"/>
      <c r="S8" s="16"/>
      <c r="T8" s="16"/>
      <c r="U8" s="16"/>
    </row>
    <row r="9" spans="1:21" s="15" customFormat="1" ht="18" customHeight="1">
      <c r="B9" s="19"/>
      <c r="C9" s="20"/>
      <c r="D9" s="20"/>
      <c r="E9" s="20"/>
      <c r="F9" s="20"/>
      <c r="G9" s="20"/>
      <c r="H9" s="20"/>
      <c r="I9" s="20"/>
      <c r="J9" s="20"/>
      <c r="K9" s="21"/>
      <c r="L9" s="18"/>
      <c r="M9" s="16"/>
      <c r="N9" s="16"/>
      <c r="O9" s="16"/>
      <c r="P9" s="16"/>
      <c r="Q9" s="16"/>
      <c r="R9" s="16"/>
      <c r="S9" s="16"/>
      <c r="T9" s="16"/>
      <c r="U9" s="16"/>
    </row>
    <row r="10" spans="1:21" ht="18" customHeight="1">
      <c r="B10" s="11" t="s">
        <v>23</v>
      </c>
      <c r="L10" s="22" t="s">
        <v>25</v>
      </c>
    </row>
    <row r="11" spans="1:21" s="15" customFormat="1" ht="18" customHeight="1">
      <c r="B11" s="122" t="s">
        <v>100</v>
      </c>
      <c r="C11" s="128" t="s">
        <v>88</v>
      </c>
      <c r="D11" s="128"/>
      <c r="E11" s="70"/>
      <c r="F11" s="70"/>
      <c r="G11" s="28"/>
      <c r="H11" s="28"/>
      <c r="I11" s="28"/>
      <c r="K11" s="24"/>
      <c r="L11" s="25"/>
      <c r="M11" s="26" t="s">
        <v>24</v>
      </c>
      <c r="N11" s="26" t="s">
        <v>5</v>
      </c>
      <c r="O11" s="26" t="s">
        <v>8</v>
      </c>
      <c r="P11" s="27" t="s">
        <v>55</v>
      </c>
      <c r="Q11" s="23"/>
    </row>
    <row r="12" spans="1:21" s="15" customFormat="1" ht="18" customHeight="1">
      <c r="B12" s="122" t="s">
        <v>100</v>
      </c>
      <c r="C12" s="130" t="s">
        <v>103</v>
      </c>
      <c r="D12" s="128"/>
      <c r="E12" s="70"/>
      <c r="F12" s="70"/>
      <c r="G12" s="28"/>
      <c r="H12" s="28"/>
      <c r="I12" s="28"/>
      <c r="K12" s="24"/>
      <c r="L12" s="25"/>
      <c r="M12" s="19" t="s">
        <v>6</v>
      </c>
      <c r="N12" s="19" t="s">
        <v>17</v>
      </c>
      <c r="O12" s="19" t="s">
        <v>71</v>
      </c>
      <c r="P12" s="28"/>
      <c r="Q12" s="23"/>
    </row>
    <row r="13" spans="1:21" s="15" customFormat="1" ht="18" customHeight="1">
      <c r="B13" s="122" t="s">
        <v>100</v>
      </c>
      <c r="C13" s="129" t="s">
        <v>13</v>
      </c>
      <c r="D13" s="129"/>
      <c r="E13" s="70"/>
      <c r="F13" s="70"/>
      <c r="G13" s="28"/>
      <c r="H13" s="28"/>
      <c r="I13" s="28"/>
      <c r="K13" s="24"/>
      <c r="L13" s="25"/>
      <c r="M13" s="19" t="s">
        <v>10</v>
      </c>
      <c r="N13" s="19" t="s">
        <v>56</v>
      </c>
      <c r="O13" s="19" t="s">
        <v>71</v>
      </c>
      <c r="P13" s="28"/>
      <c r="Q13" s="23"/>
    </row>
    <row r="14" spans="1:21" s="15" customFormat="1" ht="18" customHeight="1">
      <c r="C14" s="71"/>
      <c r="D14" s="71"/>
      <c r="E14" s="72" t="s">
        <v>37</v>
      </c>
      <c r="F14" s="28"/>
      <c r="G14" s="28"/>
      <c r="H14" s="28"/>
      <c r="I14" s="72" t="s">
        <v>37</v>
      </c>
      <c r="K14" s="24"/>
      <c r="L14" s="25"/>
      <c r="M14" s="84" t="s">
        <v>7</v>
      </c>
      <c r="N14" s="84" t="s">
        <v>41</v>
      </c>
      <c r="O14" s="84" t="s">
        <v>71</v>
      </c>
      <c r="P14" s="113" t="s">
        <v>90</v>
      </c>
      <c r="Q14" s="23"/>
    </row>
    <row r="15" spans="1:21" s="15" customFormat="1" ht="18" customHeight="1">
      <c r="A15" s="29"/>
      <c r="B15" s="123" t="s">
        <v>101</v>
      </c>
      <c r="C15" s="117"/>
      <c r="D15" s="99"/>
      <c r="E15" s="109"/>
      <c r="F15" s="109"/>
      <c r="G15" s="109"/>
      <c r="H15" s="28"/>
      <c r="I15" s="73"/>
      <c r="K15" s="24"/>
      <c r="L15" s="25"/>
      <c r="M15" s="84" t="s">
        <v>9</v>
      </c>
      <c r="N15" s="84" t="s">
        <v>42</v>
      </c>
      <c r="O15" s="84" t="s">
        <v>71</v>
      </c>
      <c r="P15" s="114"/>
      <c r="Q15" s="23"/>
    </row>
    <row r="16" spans="1:21" ht="18" customHeight="1">
      <c r="A16" s="29"/>
      <c r="B16" s="117"/>
      <c r="C16" s="117"/>
      <c r="D16" s="99"/>
      <c r="E16" s="109"/>
      <c r="F16" s="109"/>
      <c r="G16" s="109"/>
      <c r="H16" s="64"/>
      <c r="I16" s="74"/>
      <c r="M16" s="10"/>
      <c r="N16" s="10"/>
      <c r="O16" s="10"/>
    </row>
    <row r="17" spans="1:22" ht="18" customHeight="1">
      <c r="A17" s="29"/>
      <c r="B17" s="117"/>
      <c r="C17" s="117"/>
      <c r="D17" s="99"/>
      <c r="E17" s="109"/>
      <c r="F17" s="109"/>
      <c r="G17" s="109"/>
      <c r="H17" s="64"/>
      <c r="I17" s="74"/>
    </row>
    <row r="18" spans="1:22" ht="18" customHeight="1">
      <c r="A18" s="29"/>
      <c r="B18" s="117"/>
      <c r="C18" s="117"/>
      <c r="D18" s="99"/>
      <c r="E18" s="109"/>
      <c r="F18" s="109"/>
      <c r="G18" s="109"/>
      <c r="H18" s="64"/>
      <c r="I18" s="74"/>
    </row>
    <row r="20" spans="1:22" ht="18" customHeight="1">
      <c r="B20" s="11" t="s">
        <v>59</v>
      </c>
      <c r="G20" s="12"/>
      <c r="H20" s="12"/>
      <c r="L20" s="30"/>
      <c r="P20" s="12"/>
    </row>
    <row r="21" spans="1:22" ht="38" customHeight="1">
      <c r="B21" s="98" t="s">
        <v>22</v>
      </c>
      <c r="C21" s="98"/>
      <c r="D21" s="98"/>
      <c r="E21" s="98"/>
      <c r="F21" s="98"/>
      <c r="G21" s="98"/>
      <c r="H21" s="98"/>
      <c r="I21" s="98"/>
      <c r="L21" s="30"/>
      <c r="P21" s="12"/>
    </row>
    <row r="22" spans="1:22" ht="50" customHeight="1">
      <c r="C22" s="33"/>
      <c r="D22" s="120" t="s">
        <v>99</v>
      </c>
      <c r="E22" s="31" t="s">
        <v>15</v>
      </c>
      <c r="F22" s="31" t="s">
        <v>14</v>
      </c>
      <c r="G22" s="31" t="s">
        <v>20</v>
      </c>
      <c r="H22" s="119"/>
      <c r="I22" s="32" t="s">
        <v>39</v>
      </c>
      <c r="L22" s="30"/>
      <c r="P22" s="12"/>
    </row>
    <row r="23" spans="1:22" s="33" customFormat="1" ht="18" customHeight="1">
      <c r="C23" s="121" t="s">
        <v>36</v>
      </c>
      <c r="D23" s="118"/>
      <c r="E23" s="34">
        <v>3</v>
      </c>
      <c r="F23" s="35"/>
      <c r="G23" s="58">
        <f>+F23*E23</f>
        <v>0</v>
      </c>
      <c r="H23" s="36"/>
      <c r="I23" s="37"/>
      <c r="K23" s="38"/>
      <c r="L23" s="39"/>
      <c r="M23" s="40"/>
      <c r="N23" s="40"/>
      <c r="O23" s="40"/>
      <c r="Q23" s="40"/>
    </row>
    <row r="24" spans="1:22" s="33" customFormat="1" ht="18" customHeight="1">
      <c r="C24" s="80" t="s">
        <v>1</v>
      </c>
      <c r="D24" s="118"/>
      <c r="E24" s="34">
        <v>0</v>
      </c>
      <c r="F24" s="35"/>
      <c r="G24" s="58">
        <f t="shared" ref="G24:G28" si="0">+F24*E24</f>
        <v>0</v>
      </c>
      <c r="H24" s="41"/>
      <c r="I24" s="37"/>
      <c r="K24" s="38"/>
      <c r="L24" s="39"/>
      <c r="M24" s="40"/>
      <c r="N24" s="40"/>
      <c r="O24" s="100"/>
      <c r="Q24" s="12"/>
      <c r="R24" s="12"/>
      <c r="S24" s="12"/>
      <c r="T24" s="12"/>
      <c r="U24" s="12"/>
      <c r="V24" s="12"/>
    </row>
    <row r="25" spans="1:22" s="33" customFormat="1" ht="18" customHeight="1">
      <c r="C25" s="80" t="s">
        <v>2</v>
      </c>
      <c r="D25" s="118"/>
      <c r="E25" s="34">
        <v>0</v>
      </c>
      <c r="F25" s="35"/>
      <c r="G25" s="58">
        <f t="shared" si="0"/>
        <v>0</v>
      </c>
      <c r="H25" s="41"/>
      <c r="I25" s="37"/>
      <c r="K25" s="38"/>
      <c r="L25" s="39"/>
      <c r="M25" s="40"/>
      <c r="N25" s="40"/>
      <c r="O25" s="100"/>
      <c r="Q25" s="12"/>
      <c r="R25" s="12"/>
      <c r="S25" s="12"/>
      <c r="T25" s="12"/>
      <c r="U25" s="12"/>
      <c r="V25" s="12"/>
    </row>
    <row r="26" spans="1:22" s="33" customFormat="1" ht="18" customHeight="1">
      <c r="C26" s="80" t="s">
        <v>3</v>
      </c>
      <c r="D26" s="118"/>
      <c r="E26" s="34">
        <v>0</v>
      </c>
      <c r="F26" s="35"/>
      <c r="G26" s="58">
        <f t="shared" si="0"/>
        <v>0</v>
      </c>
      <c r="H26" s="41"/>
      <c r="I26" s="37"/>
      <c r="K26" s="38"/>
      <c r="L26" s="39"/>
      <c r="M26" s="40"/>
      <c r="N26" s="40"/>
      <c r="O26" s="40"/>
      <c r="Q26" s="12"/>
      <c r="R26" s="12"/>
      <c r="S26" s="12"/>
      <c r="T26" s="12"/>
      <c r="U26" s="12"/>
      <c r="V26" s="12"/>
    </row>
    <row r="27" spans="1:22" s="33" customFormat="1" ht="18" customHeight="1">
      <c r="C27" s="80" t="s">
        <v>4</v>
      </c>
      <c r="D27" s="118"/>
      <c r="E27" s="34">
        <v>0</v>
      </c>
      <c r="F27" s="35"/>
      <c r="G27" s="58">
        <f t="shared" si="0"/>
        <v>0</v>
      </c>
      <c r="H27" s="41"/>
      <c r="I27" s="37"/>
      <c r="K27" s="38"/>
      <c r="L27" s="39"/>
      <c r="M27" s="40"/>
      <c r="N27" s="40"/>
      <c r="O27" s="40"/>
      <c r="Q27" s="12"/>
      <c r="R27" s="12"/>
      <c r="S27" s="12"/>
      <c r="T27" s="12"/>
      <c r="U27" s="12"/>
      <c r="V27" s="12"/>
    </row>
    <row r="28" spans="1:22" s="33" customFormat="1" ht="18" customHeight="1" thickBot="1">
      <c r="C28" s="79" t="s">
        <v>34</v>
      </c>
      <c r="D28" s="118"/>
      <c r="E28" s="34">
        <v>0</v>
      </c>
      <c r="F28" s="35"/>
      <c r="G28" s="58">
        <f t="shared" si="0"/>
        <v>0</v>
      </c>
      <c r="H28" s="41"/>
      <c r="I28" s="37"/>
      <c r="K28" s="38"/>
      <c r="L28" s="39"/>
      <c r="M28" s="40"/>
      <c r="N28" s="40"/>
      <c r="O28" s="40"/>
      <c r="Q28" s="12"/>
      <c r="R28" s="12"/>
      <c r="S28" s="12"/>
      <c r="T28" s="12"/>
      <c r="U28" s="12"/>
      <c r="V28" s="12"/>
    </row>
    <row r="29" spans="1:22" ht="18" customHeight="1" thickBot="1">
      <c r="F29" s="42" t="s">
        <v>21</v>
      </c>
      <c r="G29" s="59">
        <f>SUM(G23:G28)</f>
        <v>0</v>
      </c>
      <c r="R29" s="12"/>
      <c r="S29" s="12"/>
      <c r="T29" s="12"/>
      <c r="U29" s="12"/>
      <c r="V29" s="12"/>
    </row>
    <row r="30" spans="1:22" ht="18" customHeight="1">
      <c r="F30" s="42"/>
      <c r="G30" s="42"/>
      <c r="R30" s="12"/>
      <c r="S30" s="12"/>
      <c r="T30" s="12"/>
      <c r="U30" s="12"/>
      <c r="V30" s="12"/>
    </row>
    <row r="31" spans="1:22" ht="18" customHeight="1">
      <c r="B31" s="116" t="s">
        <v>60</v>
      </c>
      <c r="C31" s="116"/>
      <c r="D31" s="95"/>
      <c r="E31" s="43"/>
      <c r="F31" s="43"/>
      <c r="R31" s="12"/>
      <c r="S31" s="12"/>
      <c r="T31" s="12"/>
      <c r="U31" s="12"/>
      <c r="V31" s="12"/>
    </row>
    <row r="32" spans="1:22" ht="54" customHeight="1">
      <c r="B32" s="98" t="s">
        <v>38</v>
      </c>
      <c r="C32" s="98"/>
      <c r="D32" s="98"/>
      <c r="E32" s="98"/>
      <c r="F32" s="98"/>
      <c r="G32" s="98"/>
      <c r="H32" s="98"/>
      <c r="I32" s="98"/>
      <c r="R32" s="12"/>
      <c r="S32" s="12"/>
      <c r="T32" s="12"/>
      <c r="U32" s="12"/>
      <c r="V32" s="12"/>
    </row>
    <row r="33" spans="2:18" ht="53" customHeight="1">
      <c r="B33" s="44" t="s">
        <v>65</v>
      </c>
      <c r="E33" s="31" t="s">
        <v>16</v>
      </c>
      <c r="F33" s="31" t="s">
        <v>18</v>
      </c>
      <c r="G33" s="31" t="s">
        <v>19</v>
      </c>
      <c r="I33" s="32" t="s">
        <v>39</v>
      </c>
      <c r="L33" s="45" t="s">
        <v>40</v>
      </c>
      <c r="M33" s="10"/>
      <c r="N33" s="10"/>
      <c r="O33" s="10"/>
      <c r="R33" s="46"/>
    </row>
    <row r="34" spans="2:18" ht="18" customHeight="1">
      <c r="B34" s="62" t="s">
        <v>32</v>
      </c>
      <c r="C34" s="48"/>
      <c r="D34" s="48"/>
      <c r="E34" s="63" t="s">
        <v>33</v>
      </c>
      <c r="F34" s="48"/>
      <c r="G34" s="64"/>
      <c r="H34" s="64"/>
      <c r="I34" s="64"/>
      <c r="M34" s="26" t="s">
        <v>31</v>
      </c>
      <c r="N34" s="26" t="s">
        <v>30</v>
      </c>
      <c r="O34" s="47" t="s">
        <v>49</v>
      </c>
      <c r="R34" s="12"/>
    </row>
    <row r="35" spans="2:18" ht="18" customHeight="1">
      <c r="B35" s="64"/>
      <c r="C35" s="76" t="s">
        <v>85</v>
      </c>
      <c r="D35" s="76"/>
      <c r="E35" s="65">
        <v>0.05</v>
      </c>
      <c r="F35" s="81">
        <v>0</v>
      </c>
      <c r="G35" s="66">
        <f>+E35*F35</f>
        <v>0</v>
      </c>
      <c r="H35" s="64"/>
      <c r="I35" s="115"/>
      <c r="M35" s="48" t="s">
        <v>26</v>
      </c>
      <c r="N35" s="48" t="s">
        <v>66</v>
      </c>
      <c r="O35" s="86" t="s">
        <v>72</v>
      </c>
      <c r="R35" s="12"/>
    </row>
    <row r="36" spans="2:18" ht="18" customHeight="1">
      <c r="B36" s="64"/>
      <c r="C36" s="48"/>
      <c r="D36" s="48"/>
      <c r="E36" s="67"/>
      <c r="F36" s="60"/>
      <c r="G36" s="101" t="s">
        <v>70</v>
      </c>
      <c r="H36" s="64"/>
      <c r="I36" s="115"/>
      <c r="M36" s="48" t="s">
        <v>27</v>
      </c>
      <c r="N36" s="48" t="s">
        <v>67</v>
      </c>
      <c r="O36" s="86" t="s">
        <v>73</v>
      </c>
      <c r="R36" s="12"/>
    </row>
    <row r="37" spans="2:18" ht="18" customHeight="1">
      <c r="B37" s="62" t="s">
        <v>96</v>
      </c>
      <c r="C37" s="48"/>
      <c r="D37" s="48"/>
      <c r="E37" s="67"/>
      <c r="F37" s="60"/>
      <c r="G37" s="101"/>
      <c r="H37" s="64"/>
      <c r="I37" s="64"/>
      <c r="L37" s="49" t="s">
        <v>58</v>
      </c>
      <c r="M37" s="48" t="s">
        <v>28</v>
      </c>
      <c r="N37" s="48" t="s">
        <v>68</v>
      </c>
      <c r="O37" s="86" t="s">
        <v>74</v>
      </c>
      <c r="R37" s="12"/>
    </row>
    <row r="38" spans="2:18" ht="18" customHeight="1">
      <c r="B38" s="64"/>
      <c r="C38" s="48" t="s">
        <v>35</v>
      </c>
      <c r="D38" s="48"/>
      <c r="E38" s="65">
        <v>0.05</v>
      </c>
      <c r="F38" s="68">
        <f>+G38/E38</f>
        <v>0</v>
      </c>
      <c r="G38" s="82">
        <v>0</v>
      </c>
      <c r="H38" s="64"/>
      <c r="I38" s="115"/>
      <c r="M38" s="48" t="s">
        <v>29</v>
      </c>
      <c r="N38" s="48" t="s">
        <v>69</v>
      </c>
      <c r="O38" s="86" t="s">
        <v>75</v>
      </c>
    </row>
    <row r="39" spans="2:18" ht="18" customHeight="1">
      <c r="B39" s="50"/>
      <c r="C39" s="48"/>
      <c r="D39" s="48"/>
      <c r="E39" s="48"/>
      <c r="F39" s="48"/>
      <c r="G39" s="64"/>
      <c r="H39" s="64"/>
      <c r="I39" s="115"/>
    </row>
    <row r="40" spans="2:18" ht="18" customHeight="1">
      <c r="B40" s="64"/>
      <c r="C40" s="48"/>
      <c r="D40" s="48"/>
      <c r="E40" s="48"/>
      <c r="F40" s="69" t="s">
        <v>91</v>
      </c>
      <c r="G40" s="61">
        <f>IF(G35&gt;G38,G35,G38)</f>
        <v>0</v>
      </c>
      <c r="H40" s="64"/>
      <c r="I40" s="64"/>
    </row>
    <row r="41" spans="2:18" ht="18" customHeight="1">
      <c r="B41" s="50"/>
    </row>
    <row r="42" spans="2:18" ht="18" customHeight="1">
      <c r="B42" s="102" t="s">
        <v>62</v>
      </c>
      <c r="C42" s="102"/>
      <c r="D42" s="97"/>
      <c r="E42" s="43"/>
      <c r="F42" s="43"/>
      <c r="G42" s="64"/>
      <c r="H42" s="64"/>
      <c r="I42" s="64"/>
    </row>
    <row r="43" spans="2:18" ht="37" customHeight="1">
      <c r="B43" s="98" t="s">
        <v>82</v>
      </c>
      <c r="C43" s="98"/>
      <c r="D43" s="98"/>
      <c r="E43" s="98"/>
      <c r="F43" s="98"/>
      <c r="G43" s="98"/>
      <c r="H43" s="98"/>
      <c r="I43" s="98"/>
    </row>
    <row r="44" spans="2:18" ht="51" customHeight="1">
      <c r="B44" s="64"/>
      <c r="C44" s="51"/>
      <c r="D44" s="96"/>
      <c r="E44" s="51"/>
      <c r="F44" s="31" t="s">
        <v>54</v>
      </c>
      <c r="G44" s="31" t="s">
        <v>92</v>
      </c>
      <c r="H44" s="51"/>
      <c r="I44" s="32" t="s">
        <v>64</v>
      </c>
      <c r="L44" s="45" t="s">
        <v>57</v>
      </c>
      <c r="M44" s="10"/>
      <c r="Q44" s="10"/>
    </row>
    <row r="45" spans="2:18" ht="18" customHeight="1">
      <c r="B45" s="88" t="s">
        <v>78</v>
      </c>
      <c r="E45" s="48"/>
      <c r="F45" s="83">
        <v>0.15</v>
      </c>
      <c r="G45" s="61">
        <f>+($G$29+$G$40)/(1-($F$45+$F$52))*F45</f>
        <v>0</v>
      </c>
      <c r="H45" s="64"/>
      <c r="I45" s="104"/>
      <c r="M45" s="53" t="s">
        <v>31</v>
      </c>
      <c r="N45" s="27" t="s">
        <v>50</v>
      </c>
      <c r="O45" s="27" t="s">
        <v>89</v>
      </c>
      <c r="R45" s="12"/>
    </row>
    <row r="46" spans="2:18" ht="18" customHeight="1">
      <c r="B46" s="64"/>
      <c r="C46" s="91" t="s">
        <v>93</v>
      </c>
      <c r="D46" s="91"/>
      <c r="E46" s="89"/>
      <c r="F46" s="89"/>
      <c r="G46" s="90"/>
      <c r="H46" s="64"/>
      <c r="I46" s="105"/>
      <c r="M46" s="54" t="s">
        <v>46</v>
      </c>
      <c r="N46" s="52" t="s">
        <v>76</v>
      </c>
      <c r="O46" s="55">
        <v>0.1</v>
      </c>
      <c r="R46" s="12"/>
    </row>
    <row r="47" spans="2:18" ht="18" customHeight="1">
      <c r="B47" s="64"/>
      <c r="C47" s="103" t="s">
        <v>94</v>
      </c>
      <c r="D47" s="103"/>
      <c r="E47" s="103"/>
      <c r="F47" s="103"/>
      <c r="G47" s="103"/>
      <c r="H47" s="64"/>
      <c r="I47" s="106"/>
      <c r="L47" s="49" t="s">
        <v>58</v>
      </c>
      <c r="M47" s="54" t="s">
        <v>47</v>
      </c>
      <c r="N47" s="52" t="s">
        <v>77</v>
      </c>
      <c r="O47" s="55">
        <v>0.15</v>
      </c>
      <c r="R47" s="12"/>
    </row>
    <row r="48" spans="2:18" ht="18" customHeight="1">
      <c r="B48" s="64"/>
      <c r="H48" s="64"/>
      <c r="I48" s="64"/>
      <c r="M48" s="54" t="s">
        <v>45</v>
      </c>
      <c r="N48" s="54" t="s">
        <v>83</v>
      </c>
      <c r="O48" s="55">
        <v>0.2</v>
      </c>
      <c r="R48" s="12"/>
    </row>
    <row r="49" spans="2:18" ht="18" customHeight="1">
      <c r="B49" s="11" t="s">
        <v>61</v>
      </c>
    </row>
    <row r="50" spans="2:18" ht="39" customHeight="1">
      <c r="B50" s="98" t="s">
        <v>81</v>
      </c>
      <c r="C50" s="98"/>
      <c r="D50" s="98"/>
      <c r="E50" s="98"/>
      <c r="F50" s="98"/>
      <c r="G50" s="98"/>
      <c r="H50" s="98"/>
      <c r="I50" s="98"/>
    </row>
    <row r="51" spans="2:18" ht="39" customHeight="1">
      <c r="B51" s="51"/>
      <c r="C51" s="51"/>
      <c r="D51" s="96"/>
      <c r="E51" s="51"/>
      <c r="F51" s="31" t="s">
        <v>54</v>
      </c>
      <c r="G51" s="31" t="s">
        <v>43</v>
      </c>
      <c r="H51" s="51"/>
      <c r="I51" s="32" t="s">
        <v>80</v>
      </c>
      <c r="L51" s="45" t="s">
        <v>44</v>
      </c>
      <c r="M51" s="10"/>
    </row>
    <row r="52" spans="2:18" ht="18" customHeight="1">
      <c r="B52" s="85" t="s">
        <v>48</v>
      </c>
      <c r="C52" s="10"/>
      <c r="D52" s="10"/>
      <c r="E52" s="60"/>
      <c r="F52" s="83">
        <v>0.25</v>
      </c>
      <c r="G52" s="61">
        <f>+($G$29+$G$40)/(1-($F$45+$F$52))*F52</f>
        <v>0</v>
      </c>
      <c r="I52" s="104"/>
      <c r="M52" s="53" t="s">
        <v>31</v>
      </c>
      <c r="N52" s="27" t="s">
        <v>50</v>
      </c>
      <c r="O52" s="27" t="s">
        <v>89</v>
      </c>
    </row>
    <row r="53" spans="2:18" ht="18" customHeight="1">
      <c r="C53" s="91" t="s">
        <v>95</v>
      </c>
      <c r="D53" s="91"/>
      <c r="E53" s="89"/>
      <c r="F53" s="89"/>
      <c r="G53" s="90"/>
      <c r="I53" s="105"/>
      <c r="M53" s="54" t="s">
        <v>46</v>
      </c>
      <c r="N53" s="52" t="s">
        <v>53</v>
      </c>
      <c r="O53" s="55">
        <v>0.2</v>
      </c>
    </row>
    <row r="54" spans="2:18" ht="18" customHeight="1">
      <c r="C54" s="103" t="s">
        <v>94</v>
      </c>
      <c r="D54" s="103"/>
      <c r="E54" s="103"/>
      <c r="F54" s="103"/>
      <c r="G54" s="103"/>
      <c r="I54" s="106"/>
      <c r="L54" s="49" t="s">
        <v>58</v>
      </c>
      <c r="M54" s="54" t="s">
        <v>47</v>
      </c>
      <c r="N54" s="87" t="s">
        <v>52</v>
      </c>
      <c r="O54" s="55">
        <v>0.25</v>
      </c>
    </row>
    <row r="55" spans="2:18" ht="18" customHeight="1">
      <c r="C55" s="71"/>
      <c r="D55" s="71"/>
      <c r="E55" s="71"/>
      <c r="F55" s="71"/>
      <c r="G55" s="71"/>
      <c r="M55" s="54" t="s">
        <v>45</v>
      </c>
      <c r="N55" s="56" t="s">
        <v>51</v>
      </c>
      <c r="O55" s="55">
        <v>0.3</v>
      </c>
      <c r="P55" s="12"/>
    </row>
    <row r="56" spans="2:18" ht="18" customHeight="1" thickBot="1">
      <c r="E56" s="30"/>
      <c r="F56" s="14"/>
      <c r="G56" s="14"/>
    </row>
    <row r="57" spans="2:18" ht="27" customHeight="1" thickBot="1">
      <c r="F57" s="92" t="s">
        <v>63</v>
      </c>
      <c r="G57" s="78">
        <f>+G52+G45+G40+G29</f>
        <v>0</v>
      </c>
      <c r="H57" s="11"/>
      <c r="I57" s="2" t="s">
        <v>84</v>
      </c>
    </row>
    <row r="59" spans="2:18" ht="18" customHeight="1">
      <c r="E59" s="57"/>
      <c r="G59" s="93" t="s">
        <v>79</v>
      </c>
      <c r="H59" s="90"/>
      <c r="I59" s="98" t="s">
        <v>102</v>
      </c>
    </row>
    <row r="60" spans="2:18" ht="18" customHeight="1">
      <c r="G60" s="90"/>
      <c r="H60" s="90"/>
      <c r="I60" s="98"/>
    </row>
    <row r="61" spans="2:18" ht="18" customHeight="1">
      <c r="E61" s="57"/>
      <c r="G61" s="94"/>
      <c r="H61" s="90"/>
      <c r="I61" s="98"/>
      <c r="R61" s="12"/>
    </row>
    <row r="62" spans="2:18" ht="18" customHeight="1">
      <c r="G62" s="89"/>
      <c r="H62" s="89"/>
      <c r="I62" s="98"/>
      <c r="R62" s="12"/>
    </row>
    <row r="63" spans="2:18" ht="18" customHeight="1">
      <c r="G63" s="89"/>
      <c r="H63" s="89"/>
      <c r="I63" s="98"/>
    </row>
    <row r="64" spans="2:18" ht="18" customHeight="1">
      <c r="G64" s="89"/>
      <c r="H64" s="89"/>
      <c r="I64" s="98"/>
    </row>
    <row r="65" spans="7:9" ht="18" customHeight="1">
      <c r="G65" s="12"/>
      <c r="H65" s="12"/>
      <c r="I65" s="12"/>
    </row>
    <row r="66" spans="7:9" ht="18" customHeight="1">
      <c r="G66" s="12"/>
      <c r="H66" s="12"/>
      <c r="I66" s="12"/>
    </row>
    <row r="67" spans="7:9" ht="7" customHeight="1">
      <c r="G67" s="12"/>
      <c r="H67" s="12"/>
      <c r="I67" s="12"/>
    </row>
    <row r="68" spans="7:9" ht="18" customHeight="1">
      <c r="G68" s="12"/>
      <c r="H68" s="12"/>
      <c r="I68" s="12"/>
    </row>
  </sheetData>
  <sheetProtection algorithmName="SHA-512" hashValue="5GX8OfdveCAZCO8i9dlXoncwKx+BwzEs6ywMGMNY6BpmxkxUikn4pkBnrRndoEJdmrhhWW6tOM4EfbhS+KmNZw==" saltValue="i6+jmu1GWeJm6O0eF6lIBA==" spinCount="100000" sheet="1" objects="1" scenarios="1" insertColumns="0" insertRows="0"/>
  <mergeCells count="27">
    <mergeCell ref="P14:P15"/>
    <mergeCell ref="I35:I36"/>
    <mergeCell ref="I38:I39"/>
    <mergeCell ref="I45:I47"/>
    <mergeCell ref="C47:G47"/>
    <mergeCell ref="B31:C31"/>
    <mergeCell ref="B32:I32"/>
    <mergeCell ref="B15:D18"/>
    <mergeCell ref="B5:I5"/>
    <mergeCell ref="E15:G15"/>
    <mergeCell ref="E16:G16"/>
    <mergeCell ref="E17:G17"/>
    <mergeCell ref="E18:G18"/>
    <mergeCell ref="E8:G8"/>
    <mergeCell ref="C8:D8"/>
    <mergeCell ref="C11:D11"/>
    <mergeCell ref="C12:D12"/>
    <mergeCell ref="C13:D13"/>
    <mergeCell ref="I59:I64"/>
    <mergeCell ref="O24:O25"/>
    <mergeCell ref="B21:I21"/>
    <mergeCell ref="B50:I50"/>
    <mergeCell ref="G36:G37"/>
    <mergeCell ref="B42:C42"/>
    <mergeCell ref="B43:I43"/>
    <mergeCell ref="C54:G54"/>
    <mergeCell ref="I52:I5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Ore Upgrading Cost Worksheet</vt:lpstr>
    </vt:vector>
  </TitlesOfParts>
  <Company>Rio Tinto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Fillion, Mathieu (RTFT)</dc:creator>
  <cp:lastModifiedBy>mdocherty@venture2.com</cp:lastModifiedBy>
  <cp:lastPrinted>2019-10-31T16:34:53Z</cp:lastPrinted>
  <dcterms:created xsi:type="dcterms:W3CDTF">2019-10-30T20:19:56Z</dcterms:created>
  <dcterms:modified xsi:type="dcterms:W3CDTF">2020-01-15T23:02:14Z</dcterms:modified>
</cp:coreProperties>
</file>