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/Library/CloudStorage/iCloud Drive/Desktop/"/>
    </mc:Choice>
  </mc:AlternateContent>
  <xr:revisionPtr revIDLastSave="0" documentId="8_{7361FBCA-6D36-6449-9369-F5A96B846352}" xr6:coauthVersionLast="36" xr6:coauthVersionMax="36" xr10:uidLastSave="{00000000-0000-0000-0000-000000000000}"/>
  <bookViews>
    <workbookView xWindow="14400" yWindow="460" windowWidth="14400" windowHeight="16760" xr2:uid="{14401B1B-9A0E-CE4E-9825-CB42DCC64013}"/>
  </bookViews>
  <sheets>
    <sheet name="Unit Cost Analysis" sheetId="1" r:id="rId1"/>
    <sheet name="DCx 5G Phase 1 Cost Estimat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H13" i="1"/>
  <c r="I13" i="1"/>
  <c r="J13" i="1"/>
  <c r="C9" i="2" l="1"/>
  <c r="H12" i="1"/>
  <c r="G8" i="1"/>
  <c r="H8" i="1"/>
  <c r="G9" i="1"/>
  <c r="H9" i="1"/>
  <c r="G10" i="1"/>
  <c r="H10" i="1"/>
  <c r="H11" i="1"/>
  <c r="G12" i="1"/>
  <c r="I12" i="1" s="1"/>
  <c r="H7" i="1"/>
  <c r="G7" i="1"/>
  <c r="I7" i="1" s="1"/>
</calcChain>
</file>

<file path=xl/sharedStrings.xml><?xml version="1.0" encoding="utf-8"?>
<sst xmlns="http://schemas.openxmlformats.org/spreadsheetml/2006/main" count="46" uniqueCount="37">
  <si>
    <t>Description</t>
  </si>
  <si>
    <t>Example Material</t>
  </si>
  <si>
    <t>Low</t>
  </si>
  <si>
    <t>High</t>
  </si>
  <si>
    <t># of Units Required</t>
  </si>
  <si>
    <t>Atomic Cost</t>
  </si>
  <si>
    <t>Unit Cost</t>
  </si>
  <si>
    <t>Unit Cost Long Term</t>
  </si>
  <si>
    <t>Capacitative Touch Sensor Button</t>
  </si>
  <si>
    <t>Lithium Coin Battery</t>
  </si>
  <si>
    <t>Modem Antenna</t>
  </si>
  <si>
    <t>BLE Module</t>
  </si>
  <si>
    <t>Microcontroller</t>
  </si>
  <si>
    <t>Total</t>
  </si>
  <si>
    <t>Card Materials</t>
  </si>
  <si>
    <t>Sheet Metal or Plastic</t>
  </si>
  <si>
    <t> nrf52832 module bluetooth</t>
  </si>
  <si>
    <t>SIM800H module</t>
  </si>
  <si>
    <t>Panasonic CR1632-3 3V Coin Battery</t>
  </si>
  <si>
    <t>GL850G Microcontroller Ic</t>
  </si>
  <si>
    <t>TTP223B  Adruino TZT 1 channel digital touch sensor/lot or similar</t>
  </si>
  <si>
    <t xml:space="preserve">** Using current generation GSM technology and price points as estimate for long-term 5G material price points </t>
  </si>
  <si>
    <t>Estimates are preliminary and subject to change as design requirements and specs evolve</t>
  </si>
  <si>
    <t>Prototyping Materials</t>
  </si>
  <si>
    <t>Category</t>
  </si>
  <si>
    <t>Coworking Office Space</t>
  </si>
  <si>
    <t>Engineering Labor</t>
  </si>
  <si>
    <t>** Cost estimates are preliminary and subject to change</t>
  </si>
  <si>
    <t>** It is our hope and intention that this product evolves into a formal partnership with the city where we can deliver our solution at scale</t>
  </si>
  <si>
    <t>** Any excess funding will be used toward the ultimate deliver of our platform to the residents of DC</t>
  </si>
  <si>
    <t>Includes both hardware (see unit cost analysis) and software costs (AWS monthly fees)</t>
  </si>
  <si>
    <t>Estimate based on current coworking cost for August/September</t>
  </si>
  <si>
    <t>Represents conservative estimate of Haven's labor investment into this competition</t>
  </si>
  <si>
    <t>Haven S.A.F.E. Card</t>
  </si>
  <si>
    <t>DC HeroX 5G competition Phase 1</t>
  </si>
  <si>
    <t>August 2019</t>
  </si>
  <si>
    <t>Estimated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</si>
</sst>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333333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readingOrder="1"/>
    </xf>
    <xf numFmtId="0" fontId="3" fillId="0" borderId="0" xfId="0" applyFont="1"/>
    <xf numFmtId="0" fontId="0" fillId="0" borderId="0" xfId="0" applyFill="1"/>
    <xf numFmtId="0" fontId="4" fillId="2" borderId="0" xfId="0" applyFont="1" applyFill="1"/>
    <xf numFmtId="0" fontId="5" fillId="0" borderId="0" xfId="0" applyFont="1" applyAlignment="1">
      <alignment horizontal="left" vertical="center" readingOrder="1"/>
    </xf>
    <xf numFmtId="6" fontId="0" fillId="0" borderId="0" xfId="0" applyNumberFormat="1"/>
    <xf numFmtId="2" fontId="1" fillId="0" borderId="0" xfId="0" applyNumberFormat="1" applyFont="1"/>
    <xf numFmtId="17" fontId="0" fillId="0" borderId="0" xfId="0" quotePrefix="1" applyNumberFormat="1"/>
    <xf numFmtId="0" fontId="6" fillId="0" borderId="0" xfId="0" applyFont="1"/>
    <xf numFmtId="17" fontId="6" fillId="0" borderId="0" xfId="0" quotePrefix="1" applyNumberFormat="1" applyFont="1"/>
    <xf numFmtId="6" fontId="6" fillId="0" borderId="0" xfId="0" applyNumberFormat="1" applyFont="1"/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EC60F-ADD6-7146-94B8-40A89FEBB2DA}">
  <dimension ref="A1:L18"/>
  <sheetViews>
    <sheetView tabSelected="1" workbookViewId="0"/>
  </sheetViews>
  <sheetFormatPr baseColWidth="10" defaultRowHeight="16" x14ac:dyDescent="0.2"/>
  <cols>
    <col min="1" max="1" width="2.83203125" customWidth="1"/>
    <col min="2" max="2" width="28.5" customWidth="1"/>
    <col min="3" max="3" width="31.33203125" bestFit="1" customWidth="1"/>
  </cols>
  <sheetData>
    <row r="1" spans="1:12" x14ac:dyDescent="0.2">
      <c r="A1" s="10" t="s">
        <v>33</v>
      </c>
    </row>
    <row r="2" spans="1:12" x14ac:dyDescent="0.2">
      <c r="A2" s="10" t="s">
        <v>34</v>
      </c>
    </row>
    <row r="3" spans="1:12" x14ac:dyDescent="0.2">
      <c r="A3" s="11" t="s">
        <v>35</v>
      </c>
    </row>
    <row r="4" spans="1:12" x14ac:dyDescent="0.2">
      <c r="A4" s="9"/>
    </row>
    <row r="5" spans="1:12" x14ac:dyDescent="0.2">
      <c r="B5" s="5"/>
      <c r="C5" s="5"/>
      <c r="D5" s="5" t="s">
        <v>5</v>
      </c>
      <c r="E5" s="5"/>
      <c r="F5" s="5"/>
      <c r="G5" s="5" t="s">
        <v>6</v>
      </c>
      <c r="H5" s="5"/>
      <c r="I5" s="5" t="s">
        <v>7</v>
      </c>
      <c r="J5" s="5"/>
      <c r="K5" s="1"/>
      <c r="L5" s="1"/>
    </row>
    <row r="6" spans="1:12" x14ac:dyDescent="0.2">
      <c r="B6" s="5" t="s">
        <v>0</v>
      </c>
      <c r="C6" s="5" t="s">
        <v>1</v>
      </c>
      <c r="D6" s="5" t="s">
        <v>2</v>
      </c>
      <c r="E6" s="5" t="s">
        <v>3</v>
      </c>
      <c r="F6" s="5" t="s">
        <v>4</v>
      </c>
      <c r="G6" s="5" t="s">
        <v>2</v>
      </c>
      <c r="H6" s="5" t="s">
        <v>3</v>
      </c>
      <c r="I6" s="5" t="s">
        <v>2</v>
      </c>
      <c r="J6" s="5" t="s">
        <v>3</v>
      </c>
      <c r="K6" s="1"/>
      <c r="L6" s="1"/>
    </row>
    <row r="7" spans="1:12" x14ac:dyDescent="0.2">
      <c r="B7" s="1" t="s">
        <v>8</v>
      </c>
      <c r="C7" s="1" t="s">
        <v>20</v>
      </c>
      <c r="D7" s="8">
        <v>0.28000000000000003</v>
      </c>
      <c r="E7" s="8">
        <v>0.45</v>
      </c>
      <c r="F7" s="1">
        <v>3</v>
      </c>
      <c r="G7" s="8">
        <f>F7*D7</f>
        <v>0.84000000000000008</v>
      </c>
      <c r="H7" s="8">
        <f>E7*F7</f>
        <v>1.35</v>
      </c>
      <c r="I7" s="8">
        <f>G7*0.8</f>
        <v>0.67200000000000015</v>
      </c>
      <c r="J7" s="8">
        <v>0.9</v>
      </c>
      <c r="K7" s="1"/>
      <c r="L7" s="1"/>
    </row>
    <row r="8" spans="1:12" x14ac:dyDescent="0.2">
      <c r="B8" s="1" t="s">
        <v>9</v>
      </c>
      <c r="C8" s="2" t="s">
        <v>18</v>
      </c>
      <c r="D8" s="8">
        <v>1.3</v>
      </c>
      <c r="E8" s="8">
        <v>1.82</v>
      </c>
      <c r="F8" s="1">
        <v>2</v>
      </c>
      <c r="G8" s="8">
        <f t="shared" ref="G8:G12" si="0">F8*D8</f>
        <v>2.6</v>
      </c>
      <c r="H8" s="8">
        <f t="shared" ref="H8:H11" si="1">E8*F8</f>
        <v>3.64</v>
      </c>
      <c r="I8" s="8">
        <v>0.25</v>
      </c>
      <c r="J8" s="8">
        <v>0.5</v>
      </c>
      <c r="K8" s="1"/>
      <c r="L8" s="1"/>
    </row>
    <row r="9" spans="1:12" x14ac:dyDescent="0.2">
      <c r="B9" s="1" t="s">
        <v>10</v>
      </c>
      <c r="C9" s="3" t="s">
        <v>17</v>
      </c>
      <c r="D9" s="8">
        <v>3.88</v>
      </c>
      <c r="E9" s="8">
        <v>4</v>
      </c>
      <c r="F9" s="1">
        <v>1</v>
      </c>
      <c r="G9" s="8">
        <f t="shared" si="0"/>
        <v>3.88</v>
      </c>
      <c r="H9" s="8">
        <f t="shared" si="1"/>
        <v>4</v>
      </c>
      <c r="I9" s="8">
        <v>3</v>
      </c>
      <c r="J9" s="8">
        <v>3.5</v>
      </c>
      <c r="K9" s="1"/>
      <c r="L9" s="1"/>
    </row>
    <row r="10" spans="1:12" x14ac:dyDescent="0.2">
      <c r="B10" s="1" t="s">
        <v>11</v>
      </c>
      <c r="C10" s="3" t="s">
        <v>16</v>
      </c>
      <c r="D10" s="8">
        <v>1.8</v>
      </c>
      <c r="E10" s="8">
        <v>2</v>
      </c>
      <c r="F10" s="1">
        <v>1</v>
      </c>
      <c r="G10" s="8">
        <f t="shared" si="0"/>
        <v>1.8</v>
      </c>
      <c r="H10" s="8">
        <f t="shared" si="1"/>
        <v>2</v>
      </c>
      <c r="I10" s="8">
        <v>0.8</v>
      </c>
      <c r="J10" s="8">
        <v>1</v>
      </c>
      <c r="K10" s="1"/>
      <c r="L10" s="1"/>
    </row>
    <row r="11" spans="1:12" x14ac:dyDescent="0.2">
      <c r="B11" s="1" t="s">
        <v>12</v>
      </c>
      <c r="C11" s="4" t="s">
        <v>19</v>
      </c>
      <c r="D11" s="8">
        <v>0.42</v>
      </c>
      <c r="E11" s="8">
        <v>1</v>
      </c>
      <c r="F11" s="1">
        <v>1</v>
      </c>
      <c r="G11" s="8">
        <v>0.6</v>
      </c>
      <c r="H11" s="8">
        <f t="shared" si="1"/>
        <v>1</v>
      </c>
      <c r="I11" s="8">
        <v>0.45</v>
      </c>
      <c r="J11" s="8">
        <v>0.55000000000000004</v>
      </c>
      <c r="K11" s="1"/>
      <c r="L11" s="1"/>
    </row>
    <row r="12" spans="1:12" x14ac:dyDescent="0.2">
      <c r="B12" s="1" t="s">
        <v>14</v>
      </c>
      <c r="C12" s="1" t="s">
        <v>15</v>
      </c>
      <c r="D12" s="8">
        <v>0.16</v>
      </c>
      <c r="E12" s="8">
        <v>0.32</v>
      </c>
      <c r="F12" s="1">
        <v>1</v>
      </c>
      <c r="G12" s="8">
        <f t="shared" si="0"/>
        <v>0.16</v>
      </c>
      <c r="H12" s="8">
        <f>G12*3</f>
        <v>0.48</v>
      </c>
      <c r="I12" s="8">
        <f t="shared" ref="I8:I12" si="2">G12*0.8</f>
        <v>0.128</v>
      </c>
      <c r="J12" s="8">
        <v>0.3</v>
      </c>
      <c r="K12" s="1"/>
      <c r="L12" s="1"/>
    </row>
    <row r="13" spans="1:12" x14ac:dyDescent="0.2">
      <c r="B13" s="1" t="s">
        <v>13</v>
      </c>
      <c r="C13" s="1"/>
      <c r="D13" s="1"/>
      <c r="E13" s="1"/>
      <c r="F13" s="1"/>
      <c r="G13" s="8">
        <f>SUM(G7:G12)</f>
        <v>9.8800000000000008</v>
      </c>
      <c r="H13" s="8">
        <f>SUM(H7:H12)</f>
        <v>12.47</v>
      </c>
      <c r="I13" s="8">
        <f>SUM(I7:I12)</f>
        <v>5.3000000000000007</v>
      </c>
      <c r="J13" s="8">
        <f>SUM(J7:J12)</f>
        <v>6.75</v>
      </c>
      <c r="K13" s="1"/>
      <c r="L13" s="1"/>
    </row>
    <row r="14" spans="1:12" x14ac:dyDescent="0.2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">
      <c r="B15" s="6" t="s">
        <v>21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">
      <c r="B16" s="6" t="s">
        <v>22</v>
      </c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02AF5-8C7C-534E-8FD2-A3A9F78C2C74}">
  <dimension ref="A1:D13"/>
  <sheetViews>
    <sheetView workbookViewId="0"/>
  </sheetViews>
  <sheetFormatPr baseColWidth="10" defaultRowHeight="16" x14ac:dyDescent="0.2"/>
  <cols>
    <col min="1" max="1" width="2.83203125" customWidth="1"/>
    <col min="2" max="2" width="20.6640625" bestFit="1" customWidth="1"/>
    <col min="3" max="3" width="13.5" bestFit="1" customWidth="1"/>
    <col min="4" max="4" width="74.5" bestFit="1" customWidth="1"/>
  </cols>
  <sheetData>
    <row r="1" spans="1:4" x14ac:dyDescent="0.2">
      <c r="A1" s="10" t="s">
        <v>33</v>
      </c>
    </row>
    <row r="2" spans="1:4" x14ac:dyDescent="0.2">
      <c r="A2" s="10" t="s">
        <v>34</v>
      </c>
    </row>
    <row r="3" spans="1:4" x14ac:dyDescent="0.2">
      <c r="A3" s="11" t="s">
        <v>35</v>
      </c>
    </row>
    <row r="4" spans="1:4" x14ac:dyDescent="0.2">
      <c r="A4" s="9"/>
    </row>
    <row r="5" spans="1:4" x14ac:dyDescent="0.2">
      <c r="B5" s="13" t="s">
        <v>24</v>
      </c>
      <c r="C5" s="13" t="s">
        <v>36</v>
      </c>
      <c r="D5" s="13" t="s">
        <v>0</v>
      </c>
    </row>
    <row r="6" spans="1:4" x14ac:dyDescent="0.2">
      <c r="B6" t="s">
        <v>23</v>
      </c>
      <c r="C6" s="7">
        <v>600</v>
      </c>
      <c r="D6" t="s">
        <v>30</v>
      </c>
    </row>
    <row r="7" spans="1:4" x14ac:dyDescent="0.2">
      <c r="B7" t="s">
        <v>25</v>
      </c>
      <c r="C7" s="7">
        <v>550</v>
      </c>
      <c r="D7" t="s">
        <v>31</v>
      </c>
    </row>
    <row r="8" spans="1:4" x14ac:dyDescent="0.2">
      <c r="B8" t="s">
        <v>26</v>
      </c>
      <c r="C8" s="7">
        <v>2400</v>
      </c>
      <c r="D8" t="s">
        <v>32</v>
      </c>
    </row>
    <row r="9" spans="1:4" x14ac:dyDescent="0.2">
      <c r="B9" s="10" t="s">
        <v>13</v>
      </c>
      <c r="C9" s="12">
        <f>SUM(C6:C8)</f>
        <v>3550</v>
      </c>
    </row>
    <row r="11" spans="1:4" x14ac:dyDescent="0.2">
      <c r="B11" t="s">
        <v>27</v>
      </c>
    </row>
    <row r="12" spans="1:4" x14ac:dyDescent="0.2">
      <c r="B12" t="s">
        <v>29</v>
      </c>
    </row>
    <row r="13" spans="1:4" x14ac:dyDescent="0.2">
      <c r="B1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Unit Cost Analysis</vt:lpstr>
      <vt:lpstr>DCx 5G Phase 1 Cost Estimates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Pugh</dc:creator>
  <cp:lastModifiedBy>Ben Pugh</cp:lastModifiedBy>
  <dcterms:created xsi:type="dcterms:W3CDTF">2019-08-01T01:38:32Z</dcterms:created>
  <dcterms:modified xsi:type="dcterms:W3CDTF">2019-08-01T18:21:21Z</dcterms:modified>
</cp:coreProperties>
</file>